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370" activeTab="3"/>
  </bookViews>
  <sheets>
    <sheet name="нач шк" sheetId="1" r:id="rId1"/>
    <sheet name="5-7 кл" sheetId="2" r:id="rId2"/>
    <sheet name="8-9кл" sheetId="3" r:id="rId3"/>
    <sheet name="10кл" sheetId="4" r:id="rId4"/>
    <sheet name="11кл" sheetId="5" r:id="rId5"/>
  </sheets>
  <definedNames/>
  <calcPr fullCalcOnLoad="1"/>
</workbook>
</file>

<file path=xl/sharedStrings.xml><?xml version="1.0" encoding="utf-8"?>
<sst xmlns="http://schemas.openxmlformats.org/spreadsheetml/2006/main" count="466" uniqueCount="166">
  <si>
    <t>Русский язык</t>
  </si>
  <si>
    <t>Литература</t>
  </si>
  <si>
    <t>Иностранный язык</t>
  </si>
  <si>
    <t>Математика</t>
  </si>
  <si>
    <t>История</t>
  </si>
  <si>
    <t>География</t>
  </si>
  <si>
    <t>Физика</t>
  </si>
  <si>
    <t>Химия</t>
  </si>
  <si>
    <t>Биология</t>
  </si>
  <si>
    <t>Музыка</t>
  </si>
  <si>
    <t>Технология</t>
  </si>
  <si>
    <t>ОБЖ</t>
  </si>
  <si>
    <t>Физическая культура</t>
  </si>
  <si>
    <t>ИТОГО:</t>
  </si>
  <si>
    <t>Утверждаю.</t>
  </si>
  <si>
    <t>Предметные области</t>
  </si>
  <si>
    <t>Учебные предметы</t>
  </si>
  <si>
    <t>Количество часов в неделю</t>
  </si>
  <si>
    <t>Математика и информатика</t>
  </si>
  <si>
    <t>Обществознание и естествознание</t>
  </si>
  <si>
    <t>Искусство</t>
  </si>
  <si>
    <t>Обществознание (включая экономику и право)</t>
  </si>
  <si>
    <t xml:space="preserve"> </t>
  </si>
  <si>
    <t>Элективные курсы</t>
  </si>
  <si>
    <t xml:space="preserve">Обществознание </t>
  </si>
  <si>
    <t>Факультативные курсы</t>
  </si>
  <si>
    <t>Муниципального бюджетного общеобразовательного учреждения гимназии №2,</t>
  </si>
  <si>
    <t>Обязательная часть</t>
  </si>
  <si>
    <t>Литературное чтение</t>
  </si>
  <si>
    <t>Окружающий мир</t>
  </si>
  <si>
    <t>Изобразительное искусство</t>
  </si>
  <si>
    <t>Основы религиозных культур и светской этики</t>
  </si>
  <si>
    <t>Основы православной культуры / Основы светской этики</t>
  </si>
  <si>
    <t>VIII класс       (6-дневная учебная неделя)</t>
  </si>
  <si>
    <t>Часть, формируемая участниками образовательных отношений</t>
  </si>
  <si>
    <t>8а</t>
  </si>
  <si>
    <t>8б</t>
  </si>
  <si>
    <t>6а</t>
  </si>
  <si>
    <t>6б</t>
  </si>
  <si>
    <t>5б</t>
  </si>
  <si>
    <t>5а</t>
  </si>
  <si>
    <t>7а</t>
  </si>
  <si>
    <t>7б</t>
  </si>
  <si>
    <t>9а</t>
  </si>
  <si>
    <t>9б</t>
  </si>
  <si>
    <t>I класс         (5-дневная учебная неделя)</t>
  </si>
  <si>
    <t>Иностранный язык (английский)</t>
  </si>
  <si>
    <t>IX класс       (6-дневная учебная неделя)</t>
  </si>
  <si>
    <t>Русский язык и литературное чтение</t>
  </si>
  <si>
    <t>Максимально допустимая недельная нагрузка</t>
  </si>
  <si>
    <t>X класс                                                      (6-дневная учебная неделя)</t>
  </si>
  <si>
    <t>Иностранные языки</t>
  </si>
  <si>
    <t>Общественные науки</t>
  </si>
  <si>
    <t>Естественные науки</t>
  </si>
  <si>
    <t>Алгебра</t>
  </si>
  <si>
    <t>Геометрия</t>
  </si>
  <si>
    <t>Русский язык и литература</t>
  </si>
  <si>
    <t>Родной язык и родная литература</t>
  </si>
  <si>
    <t>XI класс                                                      (6-дневная учебная неделя)</t>
  </si>
  <si>
    <t xml:space="preserve">Утверждаю.                                            </t>
  </si>
  <si>
    <t>Физическая культура и основы безопасности жизнедеятельности</t>
  </si>
  <si>
    <t>Физическая культура, экология и основы безопасности жизнедеятельности</t>
  </si>
  <si>
    <t xml:space="preserve">II класс        </t>
  </si>
  <si>
    <t xml:space="preserve">III класс      </t>
  </si>
  <si>
    <t xml:space="preserve">IV класс       </t>
  </si>
  <si>
    <t>Количество учебных недель в год</t>
  </si>
  <si>
    <t>Директор Гимназии №2                                                    Я.М. Стулова</t>
  </si>
  <si>
    <t>Естественнонаучные предметы</t>
  </si>
  <si>
    <t>Количество часов в год (вариативная часть)</t>
  </si>
  <si>
    <t xml:space="preserve">V класс         </t>
  </si>
  <si>
    <t xml:space="preserve">VI класс        </t>
  </si>
  <si>
    <t xml:space="preserve">VII класс      </t>
  </si>
  <si>
    <t xml:space="preserve">VIII класс       </t>
  </si>
  <si>
    <t xml:space="preserve">XI класс       </t>
  </si>
  <si>
    <t>Всего       за 5 лет</t>
  </si>
  <si>
    <t>Всего         за 4 года</t>
  </si>
  <si>
    <t>основное общее образование</t>
  </si>
  <si>
    <t>Всего      за 5 лет</t>
  </si>
  <si>
    <t xml:space="preserve">X класс       </t>
  </si>
  <si>
    <t>Директор Гимназии №2                                                        Я.М. Стулова</t>
  </si>
  <si>
    <t xml:space="preserve"> среднего общего образования</t>
  </si>
  <si>
    <t>2170-2590</t>
  </si>
  <si>
    <t>Всего за           2 года</t>
  </si>
  <si>
    <t>Количество часов в год</t>
  </si>
  <si>
    <t>учебных недели</t>
  </si>
  <si>
    <t>инвариантная часть</t>
  </si>
  <si>
    <t>вариативная часть</t>
  </si>
  <si>
    <t>Родной язык (русский)</t>
  </si>
  <si>
    <t>Родная литература (русская)</t>
  </si>
  <si>
    <t>среднее общее образование</t>
  </si>
  <si>
    <t>начальное общее образование</t>
  </si>
  <si>
    <t xml:space="preserve">I    класс         </t>
  </si>
  <si>
    <t>Максимально допустимая нагрузка на одного обучающегося за два года</t>
  </si>
  <si>
    <t>Информатика и ИКТ</t>
  </si>
  <si>
    <t>«Индивидуальный проект»</t>
  </si>
  <si>
    <t>Максимально допустимая недельная нагрузка при 5-дневной недели</t>
  </si>
  <si>
    <t>Максимально допустимая недельная нагрузка при 6-дневной недели</t>
  </si>
  <si>
    <t>5058-5549</t>
  </si>
  <si>
    <t>Количество часов в год                       (инвариантная часть)</t>
  </si>
  <si>
    <t>«Основы педагогики»</t>
  </si>
  <si>
    <t>«Основы психологии»</t>
  </si>
  <si>
    <t>II класс        (5-дневная учебная неделя)</t>
  </si>
  <si>
    <t>III класс      (5-дневная учебная неделя)</t>
  </si>
  <si>
    <t>IV класс       (5-дневная учебная неделя)</t>
  </si>
  <si>
    <t>V класс          (5-дневная учебная неделя)</t>
  </si>
  <si>
    <t>VI класс                          (5-дневная учебная неделя)</t>
  </si>
  <si>
    <t>VII класс       (5-дневная учебная неделя)</t>
  </si>
  <si>
    <t xml:space="preserve"> Федеральный государственный образовательный стандарт основного общего образования</t>
  </si>
  <si>
    <t>Общественно-научные предметы</t>
  </si>
  <si>
    <t>Промежуточная аттестация</t>
  </si>
  <si>
    <t>Итоговые контрольные работы по русскому языку, математике</t>
  </si>
  <si>
    <t>Допуск к ГИА (устное собеседование по русскому языку)</t>
  </si>
  <si>
    <t>Допуск к ГИА (итоговое сочинение по русскому языку)</t>
  </si>
  <si>
    <t>Приказ № 106/1 от 30.08.2023г.</t>
  </si>
  <si>
    <t xml:space="preserve">реализующего в 2023-2024 учебном году </t>
  </si>
  <si>
    <t>Учебные модули</t>
  </si>
  <si>
    <t>Вероятность и статистика</t>
  </si>
  <si>
    <t>История России</t>
  </si>
  <si>
    <t>Всеобщая история</t>
  </si>
  <si>
    <t>ОДНКНР</t>
  </si>
  <si>
    <t>Факульттивные курсы</t>
  </si>
  <si>
    <t>реализующего в 2023-2024 учебном году Федеральный государственный образовательный стандарт</t>
  </si>
  <si>
    <t xml:space="preserve">Алгебра и начала математического анализа </t>
  </si>
  <si>
    <t>Внеурочная деятельность</t>
  </si>
  <si>
    <t>Директор Гимназии №2                                        Я.М. Стулова</t>
  </si>
  <si>
    <t>Астрономия</t>
  </si>
  <si>
    <t>Элективные предметы</t>
  </si>
  <si>
    <t>«От простого к сложному в математике»</t>
  </si>
  <si>
    <t>«Основные направления развития современного социума»</t>
  </si>
  <si>
    <t>«История Отечества 20 века глазами очевидцев»</t>
  </si>
  <si>
    <t>«Технология решения задач по физике»</t>
  </si>
  <si>
    <t>Итого:</t>
  </si>
  <si>
    <t>"Индивидуальный проект"</t>
  </si>
  <si>
    <t>Алгебра и начала математического анализа</t>
  </si>
  <si>
    <t>Учебные курсы</t>
  </si>
  <si>
    <t>2954-3345</t>
  </si>
  <si>
    <t>Максимально допустимая годовая нагрузка на одного обучающегося за 4 года</t>
  </si>
  <si>
    <t>Ритмика</t>
  </si>
  <si>
    <t>5267-6020</t>
  </si>
  <si>
    <t>Приказ № 106 от 30.08.2023г.</t>
  </si>
  <si>
    <t>Учебный план  VIII, IX классов</t>
  </si>
  <si>
    <t>VIII класс       (5-дневная учебная неделя)</t>
  </si>
  <si>
    <t>«Физиология человека»</t>
  </si>
  <si>
    <t>«Программируем в Паскале»</t>
  </si>
  <si>
    <t>«Познание мира по картам»</t>
  </si>
  <si>
    <t>«Основные сферы общественной жизни»</t>
  </si>
  <si>
    <t>«За страницами учебника русского языка»</t>
  </si>
  <si>
    <t>«Решение нестандартных задач»</t>
  </si>
  <si>
    <t>«Решение экспериментальных задач по физике»</t>
  </si>
  <si>
    <t>«Web-дизайн»</t>
  </si>
  <si>
    <t>«Теория вероятности и статистики»</t>
  </si>
  <si>
    <t>«Образовательная практика»</t>
  </si>
  <si>
    <t>*Внеурочная деятельность</t>
  </si>
  <si>
    <t>Час двигательной активности</t>
  </si>
  <si>
    <t>с углубленным изучением математики и обществознания</t>
  </si>
  <si>
    <t xml:space="preserve"> для X класса психолого-педагогической направленности</t>
  </si>
  <si>
    <t xml:space="preserve">социально-экономического профиля обучения </t>
  </si>
  <si>
    <t xml:space="preserve">по новым обновлённым ФГОС среднего общего образования </t>
  </si>
  <si>
    <t>Учебный план  на 2023-2024 учебный год</t>
  </si>
  <si>
    <t>Муниципального бюджетного общеобразовательного учреждения гимназии №2</t>
  </si>
  <si>
    <t xml:space="preserve">по новым обновлённым ФГОС начального общего образования </t>
  </si>
  <si>
    <t>для I, II, III, IV классов</t>
  </si>
  <si>
    <t xml:space="preserve">по новым обновлённым ФГОС основного общего образования </t>
  </si>
  <si>
    <t>для V, VI, VII классов</t>
  </si>
  <si>
    <t>Учебный план универсального профиля обучения</t>
  </si>
  <si>
    <t xml:space="preserve"> для XI класса психолого-педагогической направленности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</si>
</sst>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i/>
      <sz val="11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13" xfId="0" applyFont="1" applyBorder="1" applyAlignment="1">
      <alignment horizontal="center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 wrapText="1"/>
    </xf>
    <xf numFmtId="0" fontId="10" fillId="0" borderId="29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21" fillId="0" borderId="37" xfId="0" applyFont="1" applyBorder="1" applyAlignment="1">
      <alignment vertical="top"/>
    </xf>
    <xf numFmtId="0" fontId="21" fillId="0" borderId="38" xfId="0" applyFont="1" applyBorder="1" applyAlignment="1">
      <alignment vertical="top"/>
    </xf>
    <xf numFmtId="0" fontId="21" fillId="0" borderId="39" xfId="0" applyFont="1" applyBorder="1" applyAlignment="1">
      <alignment vertical="top"/>
    </xf>
    <xf numFmtId="0" fontId="10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17" fillId="0" borderId="4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14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top" wrapText="1"/>
    </xf>
    <xf numFmtId="0" fontId="9" fillId="0" borderId="27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wrapText="1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1" fillId="0" borderId="2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3" fillId="0" borderId="44" xfId="0" applyFont="1" applyBorder="1" applyAlignment="1">
      <alignment horizontal="left" wrapText="1"/>
    </xf>
    <xf numFmtId="0" fontId="10" fillId="0" borderId="5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0" fillId="0" borderId="56" xfId="0" applyFont="1" applyBorder="1" applyAlignment="1">
      <alignment vertical="center" wrapText="1"/>
    </xf>
    <xf numFmtId="0" fontId="10" fillId="0" borderId="50" xfId="0" applyFont="1" applyBorder="1" applyAlignment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24" fillId="0" borderId="6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57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26" fillId="0" borderId="57" xfId="0" applyFont="1" applyFill="1" applyBorder="1" applyAlignment="1">
      <alignment horizontal="left" wrapText="1"/>
    </xf>
    <xf numFmtId="0" fontId="12" fillId="0" borderId="65" xfId="0" applyFont="1" applyFill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10" fillId="0" borderId="6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67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right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1" fillId="0" borderId="68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23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" fillId="0" borderId="67" xfId="0" applyFont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wrapText="1"/>
    </xf>
    <xf numFmtId="0" fontId="24" fillId="33" borderId="59" xfId="0" applyFont="1" applyFill="1" applyBorder="1" applyAlignment="1">
      <alignment horizontal="center" wrapText="1"/>
    </xf>
    <xf numFmtId="0" fontId="24" fillId="33" borderId="35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57" xfId="0" applyFont="1" applyFill="1" applyBorder="1" applyAlignment="1">
      <alignment horizontal="center" wrapText="1"/>
    </xf>
    <xf numFmtId="0" fontId="15" fillId="33" borderId="44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top" wrapText="1"/>
    </xf>
    <xf numFmtId="0" fontId="14" fillId="33" borderId="4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33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44" xfId="0" applyFont="1" applyFill="1" applyBorder="1" applyAlignment="1">
      <alignment horizontal="center" wrapText="1"/>
    </xf>
    <xf numFmtId="0" fontId="28" fillId="0" borderId="5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top" wrapText="1"/>
    </xf>
    <xf numFmtId="0" fontId="28" fillId="0" borderId="47" xfId="0" applyFont="1" applyFill="1" applyBorder="1" applyAlignment="1">
      <alignment horizontal="center" vertical="top" wrapText="1"/>
    </xf>
    <xf numFmtId="176" fontId="28" fillId="0" borderId="73" xfId="0" applyNumberFormat="1" applyFont="1" applyFill="1" applyBorder="1" applyAlignment="1">
      <alignment horizontal="center" vertical="top" wrapText="1"/>
    </xf>
    <xf numFmtId="176" fontId="28" fillId="0" borderId="47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7" fillId="0" borderId="16" xfId="0" applyFont="1" applyBorder="1" applyAlignment="1">
      <alignment horizontal="center" wrapText="1"/>
    </xf>
    <xf numFmtId="0" fontId="11" fillId="0" borderId="3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75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vertical="top" wrapText="1"/>
    </xf>
    <xf numFmtId="0" fontId="24" fillId="0" borderId="55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wrapText="1"/>
    </xf>
    <xf numFmtId="0" fontId="1" fillId="0" borderId="5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3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0" fillId="0" borderId="0" xfId="0" applyBorder="1" applyAlignment="1">
      <alignment/>
    </xf>
    <xf numFmtId="1" fontId="14" fillId="33" borderId="73" xfId="0" applyNumberFormat="1" applyFont="1" applyFill="1" applyBorder="1" applyAlignment="1">
      <alignment horizontal="center" vertical="top" wrapText="1"/>
    </xf>
    <xf numFmtId="1" fontId="14" fillId="33" borderId="47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33" borderId="6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4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33" borderId="5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/>
    </xf>
    <xf numFmtId="0" fontId="11" fillId="0" borderId="5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wrapText="1"/>
    </xf>
    <xf numFmtId="0" fontId="10" fillId="0" borderId="65" xfId="0" applyFont="1" applyFill="1" applyBorder="1" applyAlignment="1">
      <alignment horizontal="right" vertical="center" wrapText="1"/>
    </xf>
    <xf numFmtId="0" fontId="10" fillId="0" borderId="46" xfId="0" applyFont="1" applyFill="1" applyBorder="1" applyAlignment="1">
      <alignment horizontal="right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vertical="center" wrapText="1"/>
    </xf>
    <xf numFmtId="0" fontId="10" fillId="0" borderId="69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top" wrapText="1"/>
    </xf>
    <xf numFmtId="0" fontId="1" fillId="0" borderId="7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5" fillId="0" borderId="7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0" fillId="0" borderId="4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55" xfId="0" applyFill="1" applyBorder="1" applyAlignment="1">
      <alignment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61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15" fillId="0" borderId="67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68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7" fillId="0" borderId="80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2" xfId="0" applyBorder="1" applyAlignment="1">
      <alignment horizontal="center"/>
    </xf>
    <xf numFmtId="0" fontId="28" fillId="0" borderId="6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5" fillId="0" borderId="67" xfId="0" applyFont="1" applyFill="1" applyBorder="1" applyAlignment="1">
      <alignment horizontal="center" wrapText="1"/>
    </xf>
    <xf numFmtId="0" fontId="15" fillId="0" borderId="68" xfId="0" applyFont="1" applyFill="1" applyBorder="1" applyAlignment="1">
      <alignment horizontal="center" wrapText="1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49" xfId="0" applyFont="1" applyFill="1" applyBorder="1" applyAlignment="1">
      <alignment horizontal="right" vertical="center" wrapText="1"/>
    </xf>
    <xf numFmtId="0" fontId="14" fillId="0" borderId="79" xfId="0" applyFont="1" applyFill="1" applyBorder="1" applyAlignment="1">
      <alignment horizontal="right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 wrapText="1"/>
    </xf>
    <xf numFmtId="0" fontId="28" fillId="0" borderId="67" xfId="0" applyFont="1" applyFill="1" applyBorder="1" applyAlignment="1">
      <alignment horizontal="center" wrapText="1"/>
    </xf>
    <xf numFmtId="0" fontId="28" fillId="0" borderId="68" xfId="0" applyFont="1" applyFill="1" applyBorder="1" applyAlignment="1">
      <alignment horizontal="center" wrapText="1"/>
    </xf>
    <xf numFmtId="0" fontId="24" fillId="0" borderId="50" xfId="0" applyFont="1" applyFill="1" applyBorder="1" applyAlignment="1">
      <alignment horizontal="center" wrapText="1"/>
    </xf>
    <xf numFmtId="0" fontId="24" fillId="0" borderId="66" xfId="0" applyFont="1" applyFill="1" applyBorder="1" applyAlignment="1">
      <alignment horizont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55" xfId="0" applyFont="1" applyFill="1" applyBorder="1" applyAlignment="1">
      <alignment horizontal="center" vertical="top" wrapText="1"/>
    </xf>
    <xf numFmtId="0" fontId="24" fillId="0" borderId="39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 wrapText="1"/>
    </xf>
    <xf numFmtId="0" fontId="24" fillId="0" borderId="68" xfId="0" applyFont="1" applyFill="1" applyBorder="1" applyAlignment="1">
      <alignment horizontal="center" wrapText="1"/>
    </xf>
    <xf numFmtId="0" fontId="24" fillId="33" borderId="39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 wrapText="1"/>
    </xf>
    <xf numFmtId="0" fontId="24" fillId="33" borderId="51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wrapText="1"/>
    </xf>
    <xf numFmtId="0" fontId="15" fillId="33" borderId="68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7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 wrapText="1"/>
    </xf>
    <xf numFmtId="0" fontId="15" fillId="33" borderId="74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:IV6"/>
    </sheetView>
  </sheetViews>
  <sheetFormatPr defaultColWidth="9.00390625" defaultRowHeight="12.75"/>
  <cols>
    <col min="1" max="1" width="26.25390625" style="0" customWidth="1"/>
    <col min="2" max="2" width="27.00390625" style="0" customWidth="1"/>
    <col min="3" max="6" width="12.375" style="0" customWidth="1"/>
    <col min="7" max="7" width="0.875" style="0" customWidth="1"/>
    <col min="8" max="11" width="7.875" style="0" customWidth="1"/>
    <col min="12" max="12" width="11.875" style="0" customWidth="1"/>
  </cols>
  <sheetData>
    <row r="1" spans="1:12" ht="31.5" customHeight="1">
      <c r="A1" s="30"/>
      <c r="B1" s="30"/>
      <c r="F1" s="30" t="s">
        <v>14</v>
      </c>
      <c r="G1" s="30"/>
      <c r="I1" s="11"/>
      <c r="J1" s="11"/>
      <c r="K1" s="11"/>
      <c r="L1" s="11"/>
    </row>
    <row r="2" spans="1:12" ht="12.75">
      <c r="A2" s="2"/>
      <c r="B2" s="11"/>
      <c r="F2" s="30" t="s">
        <v>66</v>
      </c>
      <c r="G2" s="30"/>
      <c r="I2" s="11"/>
      <c r="J2" s="11"/>
      <c r="K2" s="11"/>
      <c r="L2" s="11"/>
    </row>
    <row r="3" spans="1:12" ht="13.5" customHeight="1">
      <c r="A3" s="2"/>
      <c r="B3" s="59"/>
      <c r="F3" s="30" t="s">
        <v>139</v>
      </c>
      <c r="G3" s="30"/>
      <c r="I3" s="11"/>
      <c r="J3" s="11"/>
      <c r="K3" s="11"/>
      <c r="L3" s="11"/>
    </row>
    <row r="4" ht="25.5" customHeight="1"/>
    <row r="5" spans="1:11" s="30" customFormat="1" ht="14.25" customHeight="1">
      <c r="A5" s="443"/>
      <c r="B5" s="445" t="s">
        <v>158</v>
      </c>
      <c r="C5" s="445"/>
      <c r="D5" s="445"/>
      <c r="E5" s="445"/>
      <c r="F5" s="445"/>
      <c r="G5" s="445"/>
      <c r="H5" s="445"/>
      <c r="I5" s="445"/>
      <c r="J5" s="443"/>
      <c r="K5" s="443"/>
    </row>
    <row r="6" spans="1:11" s="30" customFormat="1" ht="14.25" customHeight="1">
      <c r="A6" s="443"/>
      <c r="B6" s="445" t="s">
        <v>160</v>
      </c>
      <c r="C6" s="445"/>
      <c r="D6" s="445"/>
      <c r="E6" s="445"/>
      <c r="F6" s="445"/>
      <c r="G6" s="445"/>
      <c r="H6" s="445"/>
      <c r="I6" s="445"/>
      <c r="J6" s="443"/>
      <c r="K6" s="443"/>
    </row>
    <row r="7" spans="1:11" ht="16.5">
      <c r="A7" s="445" t="s">
        <v>161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</row>
    <row r="8" spans="1:11" ht="16.5">
      <c r="A8" s="445" t="s">
        <v>159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</row>
    <row r="9" spans="1:13" ht="15" customHeight="1" thickBo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"/>
      <c r="M9" s="1"/>
    </row>
    <row r="10" spans="1:13" ht="17.25" customHeight="1">
      <c r="A10" s="492" t="s">
        <v>15</v>
      </c>
      <c r="B10" s="519" t="s">
        <v>16</v>
      </c>
      <c r="C10" s="513" t="s">
        <v>17</v>
      </c>
      <c r="D10" s="514"/>
      <c r="E10" s="514"/>
      <c r="F10" s="515"/>
      <c r="G10" s="89"/>
      <c r="H10" s="480" t="s">
        <v>83</v>
      </c>
      <c r="I10" s="481"/>
      <c r="J10" s="481"/>
      <c r="K10" s="482"/>
      <c r="L10" s="499" t="s">
        <v>75</v>
      </c>
      <c r="M10" s="1"/>
    </row>
    <row r="11" spans="1:12" ht="31.5" customHeight="1">
      <c r="A11" s="493"/>
      <c r="B11" s="520"/>
      <c r="C11" s="522" t="s">
        <v>45</v>
      </c>
      <c r="D11" s="510" t="s">
        <v>101</v>
      </c>
      <c r="E11" s="510" t="s">
        <v>102</v>
      </c>
      <c r="F11" s="507" t="s">
        <v>103</v>
      </c>
      <c r="G11" s="90"/>
      <c r="H11" s="24" t="s">
        <v>91</v>
      </c>
      <c r="I11" s="25" t="s">
        <v>62</v>
      </c>
      <c r="J11" s="25" t="s">
        <v>63</v>
      </c>
      <c r="K11" s="26" t="s">
        <v>64</v>
      </c>
      <c r="L11" s="500"/>
    </row>
    <row r="12" spans="1:12" ht="14.25" customHeight="1">
      <c r="A12" s="493"/>
      <c r="B12" s="520"/>
      <c r="C12" s="523"/>
      <c r="D12" s="511"/>
      <c r="E12" s="511"/>
      <c r="F12" s="508"/>
      <c r="G12" s="91"/>
      <c r="H12" s="77">
        <v>33</v>
      </c>
      <c r="I12" s="76">
        <v>34</v>
      </c>
      <c r="J12" s="76">
        <v>34</v>
      </c>
      <c r="K12" s="78">
        <v>34</v>
      </c>
      <c r="L12" s="500"/>
    </row>
    <row r="13" spans="1:12" ht="28.5" customHeight="1" thickBot="1">
      <c r="A13" s="494"/>
      <c r="B13" s="521"/>
      <c r="C13" s="524"/>
      <c r="D13" s="512"/>
      <c r="E13" s="512"/>
      <c r="F13" s="509"/>
      <c r="G13" s="92"/>
      <c r="H13" s="79" t="s">
        <v>84</v>
      </c>
      <c r="I13" s="80" t="s">
        <v>84</v>
      </c>
      <c r="J13" s="80" t="s">
        <v>84</v>
      </c>
      <c r="K13" s="81" t="s">
        <v>84</v>
      </c>
      <c r="L13" s="501"/>
    </row>
    <row r="14" spans="1:12" ht="15" customHeight="1">
      <c r="A14" s="516" t="s">
        <v>27</v>
      </c>
      <c r="B14" s="517"/>
      <c r="C14" s="517"/>
      <c r="D14" s="517"/>
      <c r="E14" s="517"/>
      <c r="F14" s="518"/>
      <c r="G14" s="69"/>
      <c r="H14" s="505" t="s">
        <v>85</v>
      </c>
      <c r="I14" s="506"/>
      <c r="J14" s="506"/>
      <c r="K14" s="506"/>
      <c r="L14" s="491"/>
    </row>
    <row r="15" spans="1:12" ht="17.25" customHeight="1">
      <c r="A15" s="487" t="s">
        <v>48</v>
      </c>
      <c r="B15" s="148" t="s">
        <v>0</v>
      </c>
      <c r="C15" s="149">
        <v>5</v>
      </c>
      <c r="D15" s="149">
        <v>5</v>
      </c>
      <c r="E15" s="149">
        <v>5</v>
      </c>
      <c r="F15" s="150">
        <v>5</v>
      </c>
      <c r="G15" s="93"/>
      <c r="H15" s="50">
        <f>C15*H12</f>
        <v>165</v>
      </c>
      <c r="I15" s="51">
        <f>D15*I12</f>
        <v>170</v>
      </c>
      <c r="J15" s="51">
        <f>E15*J12</f>
        <v>170</v>
      </c>
      <c r="K15" s="127">
        <f>F15*K12</f>
        <v>170</v>
      </c>
      <c r="L15" s="58">
        <f>SUM(H15:K15)</f>
        <v>675</v>
      </c>
    </row>
    <row r="16" spans="1:12" ht="17.25" customHeight="1">
      <c r="A16" s="488"/>
      <c r="B16" s="148" t="s">
        <v>28</v>
      </c>
      <c r="C16" s="149">
        <v>4</v>
      </c>
      <c r="D16" s="149">
        <v>4</v>
      </c>
      <c r="E16" s="149">
        <v>4</v>
      </c>
      <c r="F16" s="150">
        <v>4</v>
      </c>
      <c r="G16" s="93"/>
      <c r="H16" s="50">
        <f>C16*$H$12</f>
        <v>132</v>
      </c>
      <c r="I16" s="51">
        <f>D16*$I$12</f>
        <v>136</v>
      </c>
      <c r="J16" s="51">
        <f>E16*$J$12</f>
        <v>136</v>
      </c>
      <c r="K16" s="127">
        <f>F16*$K$12</f>
        <v>136</v>
      </c>
      <c r="L16" s="58">
        <f aca="true" t="shared" si="0" ref="L16:L24">SUM(H16:K16)</f>
        <v>540</v>
      </c>
    </row>
    <row r="17" spans="1:12" ht="33" customHeight="1">
      <c r="A17" s="151" t="s">
        <v>2</v>
      </c>
      <c r="B17" s="148" t="s">
        <v>46</v>
      </c>
      <c r="C17" s="149"/>
      <c r="D17" s="149">
        <v>2</v>
      </c>
      <c r="E17" s="149">
        <v>2</v>
      </c>
      <c r="F17" s="150">
        <v>2</v>
      </c>
      <c r="G17" s="93"/>
      <c r="H17" s="50"/>
      <c r="I17" s="51">
        <f>D17*$I$12</f>
        <v>68</v>
      </c>
      <c r="J17" s="51">
        <f>E17*$J$12</f>
        <v>68</v>
      </c>
      <c r="K17" s="127">
        <f aca="true" t="shared" si="1" ref="K17:K25">F17*$K$12</f>
        <v>68</v>
      </c>
      <c r="L17" s="58">
        <f t="shared" si="0"/>
        <v>204</v>
      </c>
    </row>
    <row r="18" spans="1:12" ht="33" customHeight="1">
      <c r="A18" s="152" t="s">
        <v>18</v>
      </c>
      <c r="B18" s="148" t="s">
        <v>3</v>
      </c>
      <c r="C18" s="149">
        <v>4</v>
      </c>
      <c r="D18" s="149">
        <v>4</v>
      </c>
      <c r="E18" s="149">
        <v>4</v>
      </c>
      <c r="F18" s="150">
        <v>4</v>
      </c>
      <c r="G18" s="93"/>
      <c r="H18" s="50">
        <f>C18*$H$12</f>
        <v>132</v>
      </c>
      <c r="I18" s="51">
        <f>D18*$I$12</f>
        <v>136</v>
      </c>
      <c r="J18" s="51">
        <f>E18*$J$12</f>
        <v>136</v>
      </c>
      <c r="K18" s="127">
        <f t="shared" si="1"/>
        <v>136</v>
      </c>
      <c r="L18" s="58">
        <f t="shared" si="0"/>
        <v>540</v>
      </c>
    </row>
    <row r="19" spans="1:12" ht="33" customHeight="1">
      <c r="A19" s="147" t="s">
        <v>19</v>
      </c>
      <c r="B19" s="148" t="s">
        <v>29</v>
      </c>
      <c r="C19" s="149">
        <v>2</v>
      </c>
      <c r="D19" s="149">
        <v>2</v>
      </c>
      <c r="E19" s="149">
        <v>2</v>
      </c>
      <c r="F19" s="150">
        <v>2</v>
      </c>
      <c r="G19" s="93"/>
      <c r="H19" s="50">
        <f>C19*$H$12</f>
        <v>66</v>
      </c>
      <c r="I19" s="51">
        <f>D19*$I$12</f>
        <v>68</v>
      </c>
      <c r="J19" s="51">
        <f>E19*$J$12</f>
        <v>68</v>
      </c>
      <c r="K19" s="127">
        <f t="shared" si="1"/>
        <v>68</v>
      </c>
      <c r="L19" s="58">
        <f t="shared" si="0"/>
        <v>270</v>
      </c>
    </row>
    <row r="20" spans="1:12" ht="50.25" customHeight="1">
      <c r="A20" s="152" t="s">
        <v>31</v>
      </c>
      <c r="B20" s="148" t="s">
        <v>32</v>
      </c>
      <c r="C20" s="149"/>
      <c r="D20" s="149"/>
      <c r="E20" s="149"/>
      <c r="F20" s="150">
        <v>1</v>
      </c>
      <c r="G20" s="93"/>
      <c r="H20" s="50"/>
      <c r="I20" s="51"/>
      <c r="J20" s="51"/>
      <c r="K20" s="127">
        <f t="shared" si="1"/>
        <v>34</v>
      </c>
      <c r="L20" s="58">
        <f t="shared" si="0"/>
        <v>34</v>
      </c>
    </row>
    <row r="21" spans="1:12" ht="17.25" customHeight="1">
      <c r="A21" s="495" t="s">
        <v>20</v>
      </c>
      <c r="B21" s="153" t="s">
        <v>9</v>
      </c>
      <c r="C21" s="149">
        <v>1</v>
      </c>
      <c r="D21" s="149">
        <v>1</v>
      </c>
      <c r="E21" s="149">
        <v>1</v>
      </c>
      <c r="F21" s="150">
        <v>1</v>
      </c>
      <c r="G21" s="93"/>
      <c r="H21" s="50">
        <f>C21*$H$12</f>
        <v>33</v>
      </c>
      <c r="I21" s="51">
        <f>D21*$I$12</f>
        <v>34</v>
      </c>
      <c r="J21" s="51">
        <f>E21*$J$12</f>
        <v>34</v>
      </c>
      <c r="K21" s="127">
        <f t="shared" si="1"/>
        <v>34</v>
      </c>
      <c r="L21" s="58">
        <f t="shared" si="0"/>
        <v>135</v>
      </c>
    </row>
    <row r="22" spans="1:12" ht="31.5">
      <c r="A22" s="495"/>
      <c r="B22" s="153" t="s">
        <v>30</v>
      </c>
      <c r="C22" s="149">
        <v>1</v>
      </c>
      <c r="D22" s="149">
        <v>1</v>
      </c>
      <c r="E22" s="149">
        <v>1</v>
      </c>
      <c r="F22" s="150">
        <v>1</v>
      </c>
      <c r="G22" s="93"/>
      <c r="H22" s="50">
        <f>C22*$H$12</f>
        <v>33</v>
      </c>
      <c r="I22" s="51">
        <f>D22*$I$12</f>
        <v>34</v>
      </c>
      <c r="J22" s="51">
        <f>E22*$J$12</f>
        <v>34</v>
      </c>
      <c r="K22" s="127">
        <f t="shared" si="1"/>
        <v>34</v>
      </c>
      <c r="L22" s="58">
        <f t="shared" si="0"/>
        <v>135</v>
      </c>
    </row>
    <row r="23" spans="1:12" ht="17.25" customHeight="1">
      <c r="A23" s="154" t="s">
        <v>10</v>
      </c>
      <c r="B23" s="153" t="s">
        <v>10</v>
      </c>
      <c r="C23" s="149">
        <v>1</v>
      </c>
      <c r="D23" s="149">
        <v>1</v>
      </c>
      <c r="E23" s="149">
        <v>1</v>
      </c>
      <c r="F23" s="150">
        <v>1</v>
      </c>
      <c r="G23" s="93"/>
      <c r="H23" s="50">
        <f>C23*$H$12</f>
        <v>33</v>
      </c>
      <c r="I23" s="51">
        <f>D23*$I$12</f>
        <v>34</v>
      </c>
      <c r="J23" s="51">
        <f>E23*$J$12</f>
        <v>34</v>
      </c>
      <c r="K23" s="127">
        <f t="shared" si="1"/>
        <v>34</v>
      </c>
      <c r="L23" s="58">
        <f t="shared" si="0"/>
        <v>135</v>
      </c>
    </row>
    <row r="24" spans="1:12" ht="17.25" customHeight="1">
      <c r="A24" s="152" t="s">
        <v>12</v>
      </c>
      <c r="B24" s="148" t="s">
        <v>12</v>
      </c>
      <c r="C24" s="149">
        <v>2</v>
      </c>
      <c r="D24" s="149">
        <v>2</v>
      </c>
      <c r="E24" s="149">
        <v>2</v>
      </c>
      <c r="F24" s="150">
        <v>2</v>
      </c>
      <c r="G24" s="93"/>
      <c r="H24" s="50">
        <f>C24*$H$12</f>
        <v>66</v>
      </c>
      <c r="I24" s="51">
        <f>D24*$I$32</f>
        <v>68</v>
      </c>
      <c r="J24" s="51">
        <f>E24*$J$12</f>
        <v>68</v>
      </c>
      <c r="K24" s="127">
        <f t="shared" si="1"/>
        <v>68</v>
      </c>
      <c r="L24" s="58">
        <f t="shared" si="0"/>
        <v>270</v>
      </c>
    </row>
    <row r="25" spans="1:12" ht="43.5" customHeight="1" thickBot="1">
      <c r="A25" s="485" t="s">
        <v>13</v>
      </c>
      <c r="B25" s="486"/>
      <c r="C25" s="155">
        <f>SUM(C15:C24)</f>
        <v>20</v>
      </c>
      <c r="D25" s="155">
        <f>SUM(D15:D24)</f>
        <v>22</v>
      </c>
      <c r="E25" s="155">
        <f>SUM(E15:E24)</f>
        <v>22</v>
      </c>
      <c r="F25" s="156">
        <f>SUM(F15:F24)</f>
        <v>23</v>
      </c>
      <c r="G25" s="94"/>
      <c r="H25" s="47">
        <f>SUM(H15:H24)</f>
        <v>660</v>
      </c>
      <c r="I25" s="48">
        <f>D25*$I$12</f>
        <v>748</v>
      </c>
      <c r="J25" s="48">
        <f>E25*$J$12</f>
        <v>748</v>
      </c>
      <c r="K25" s="49">
        <f t="shared" si="1"/>
        <v>782</v>
      </c>
      <c r="L25" s="53">
        <f>SUM(H25:K25)</f>
        <v>2938</v>
      </c>
    </row>
    <row r="26" spans="1:13" ht="19.5" customHeight="1">
      <c r="A26" s="466" t="s">
        <v>15</v>
      </c>
      <c r="B26" s="474" t="s">
        <v>16</v>
      </c>
      <c r="C26" s="477" t="s">
        <v>17</v>
      </c>
      <c r="D26" s="478"/>
      <c r="E26" s="478"/>
      <c r="F26" s="479"/>
      <c r="G26" s="89"/>
      <c r="H26" s="496" t="s">
        <v>65</v>
      </c>
      <c r="I26" s="497"/>
      <c r="J26" s="497"/>
      <c r="K26" s="498"/>
      <c r="L26" s="502" t="s">
        <v>75</v>
      </c>
      <c r="M26" s="1"/>
    </row>
    <row r="27" spans="1:12" ht="31.5" customHeight="1">
      <c r="A27" s="472"/>
      <c r="B27" s="475"/>
      <c r="C27" s="470" t="s">
        <v>45</v>
      </c>
      <c r="D27" s="483" t="s">
        <v>101</v>
      </c>
      <c r="E27" s="483" t="s">
        <v>102</v>
      </c>
      <c r="F27" s="448" t="s">
        <v>103</v>
      </c>
      <c r="G27" s="90"/>
      <c r="H27" s="24" t="s">
        <v>91</v>
      </c>
      <c r="I27" s="25" t="s">
        <v>62</v>
      </c>
      <c r="J27" s="25" t="s">
        <v>63</v>
      </c>
      <c r="K27" s="27" t="s">
        <v>64</v>
      </c>
      <c r="L27" s="503"/>
    </row>
    <row r="28" spans="1:12" ht="35.25" customHeight="1" thickBot="1">
      <c r="A28" s="473"/>
      <c r="B28" s="476"/>
      <c r="C28" s="471"/>
      <c r="D28" s="484"/>
      <c r="E28" s="484"/>
      <c r="F28" s="449"/>
      <c r="G28" s="92"/>
      <c r="H28" s="47">
        <v>33</v>
      </c>
      <c r="I28" s="48">
        <v>34</v>
      </c>
      <c r="J28" s="48">
        <v>34</v>
      </c>
      <c r="K28" s="49">
        <v>34</v>
      </c>
      <c r="L28" s="504"/>
    </row>
    <row r="29" spans="1:12" ht="15.75" customHeight="1">
      <c r="A29" s="450" t="s">
        <v>34</v>
      </c>
      <c r="B29" s="451"/>
      <c r="C29" s="452"/>
      <c r="D29" s="452"/>
      <c r="E29" s="452"/>
      <c r="F29" s="453"/>
      <c r="G29" s="72"/>
      <c r="H29" s="489" t="s">
        <v>86</v>
      </c>
      <c r="I29" s="490"/>
      <c r="J29" s="490"/>
      <c r="K29" s="490"/>
      <c r="L29" s="491"/>
    </row>
    <row r="30" spans="1:12" ht="26.25" customHeight="1">
      <c r="A30" s="7"/>
      <c r="B30" s="75" t="s">
        <v>137</v>
      </c>
      <c r="C30" s="157">
        <v>1</v>
      </c>
      <c r="D30" s="6">
        <v>1</v>
      </c>
      <c r="E30" s="6"/>
      <c r="F30" s="26"/>
      <c r="G30" s="95"/>
      <c r="H30" s="50">
        <f>C30*$H$12</f>
        <v>33</v>
      </c>
      <c r="I30" s="51">
        <f>D30*$I$12</f>
        <v>34</v>
      </c>
      <c r="J30" s="51">
        <f>E30*$J$12</f>
        <v>0</v>
      </c>
      <c r="K30" s="127">
        <f>F30*$K$12</f>
        <v>0</v>
      </c>
      <c r="L30" s="58">
        <f>SUM(H30:K30)</f>
        <v>67</v>
      </c>
    </row>
    <row r="31" spans="1:12" ht="34.5" customHeight="1">
      <c r="A31" s="343"/>
      <c r="B31" s="128" t="s">
        <v>153</v>
      </c>
      <c r="C31" s="157"/>
      <c r="D31" s="123"/>
      <c r="E31" s="27">
        <v>1</v>
      </c>
      <c r="F31" s="26"/>
      <c r="G31" s="31"/>
      <c r="H31" s="50">
        <f>C31*$H$12</f>
        <v>0</v>
      </c>
      <c r="I31" s="51">
        <f>D31*$I$12</f>
        <v>0</v>
      </c>
      <c r="J31" s="51">
        <f>E31*$J$12</f>
        <v>34</v>
      </c>
      <c r="K31" s="127">
        <f>F31*$K$12</f>
        <v>0</v>
      </c>
      <c r="L31" s="58">
        <f>SUM(H31:K31)</f>
        <v>34</v>
      </c>
    </row>
    <row r="32" spans="1:12" ht="16.5" thickBot="1">
      <c r="A32" s="464" t="s">
        <v>13</v>
      </c>
      <c r="B32" s="465"/>
      <c r="C32" s="351">
        <f>SUM(C30:C31)</f>
        <v>1</v>
      </c>
      <c r="D32" s="155">
        <f>SUM(D30:D31)</f>
        <v>1</v>
      </c>
      <c r="E32" s="350">
        <f>SUM(E30:E31)</f>
        <v>1</v>
      </c>
      <c r="F32" s="350">
        <f>SUM(F30:F31)</f>
        <v>0</v>
      </c>
      <c r="G32" s="31"/>
      <c r="H32" s="247">
        <f>C32*$H$12</f>
        <v>33</v>
      </c>
      <c r="I32" s="348">
        <f>D32*$I$12</f>
        <v>34</v>
      </c>
      <c r="J32" s="348">
        <f>E32*$J$12</f>
        <v>34</v>
      </c>
      <c r="K32" s="347">
        <f>F32*$K$12</f>
        <v>0</v>
      </c>
      <c r="L32" s="58">
        <f>SUM(H32:K32)</f>
        <v>101</v>
      </c>
    </row>
    <row r="33" spans="1:12" ht="23.25" customHeight="1" thickBot="1">
      <c r="A33" s="468" t="s">
        <v>13</v>
      </c>
      <c r="B33" s="469"/>
      <c r="C33" s="146">
        <f>SUM(C25,C32)</f>
        <v>21</v>
      </c>
      <c r="D33" s="28">
        <f>SUM(D25,D32)</f>
        <v>23</v>
      </c>
      <c r="E33" s="28">
        <f>SUM(E25,E32)</f>
        <v>23</v>
      </c>
      <c r="F33" s="29">
        <f>SUM(F25,F32)</f>
        <v>23</v>
      </c>
      <c r="G33" s="23"/>
      <c r="H33" s="344">
        <f>H25+H32</f>
        <v>693</v>
      </c>
      <c r="I33" s="345">
        <f>I25+I32</f>
        <v>782</v>
      </c>
      <c r="J33" s="349">
        <f>J25+J32</f>
        <v>782</v>
      </c>
      <c r="K33" s="346">
        <f>K25+K32</f>
        <v>782</v>
      </c>
      <c r="L33" s="454">
        <f>SUM(H33:K33)</f>
        <v>3039</v>
      </c>
    </row>
    <row r="34" spans="1:12" s="5" customFormat="1" ht="17.25" customHeight="1" thickBot="1">
      <c r="A34" s="466" t="s">
        <v>49</v>
      </c>
      <c r="B34" s="467"/>
      <c r="C34" s="158">
        <v>21</v>
      </c>
      <c r="D34" s="65">
        <f>SUM(D25,D32)</f>
        <v>23</v>
      </c>
      <c r="E34" s="65">
        <f>SUM(E25,E32)</f>
        <v>23</v>
      </c>
      <c r="F34" s="124">
        <f>SUM(F25,F32)</f>
        <v>23</v>
      </c>
      <c r="G34" s="125"/>
      <c r="H34" s="462" t="s">
        <v>90</v>
      </c>
      <c r="I34" s="463"/>
      <c r="J34" s="463"/>
      <c r="K34" s="463"/>
      <c r="L34" s="455"/>
    </row>
    <row r="35" spans="1:12" ht="20.25" customHeight="1" thickBot="1">
      <c r="A35" s="457" t="s">
        <v>136</v>
      </c>
      <c r="B35" s="458"/>
      <c r="C35" s="459"/>
      <c r="D35" s="459"/>
      <c r="E35" s="459"/>
      <c r="F35" s="459"/>
      <c r="G35" s="126"/>
      <c r="H35" s="460" t="s">
        <v>135</v>
      </c>
      <c r="I35" s="461"/>
      <c r="J35" s="461"/>
      <c r="K35" s="461"/>
      <c r="L35" s="456"/>
    </row>
    <row r="36" spans="1:12" ht="87.75" customHeight="1" thickBot="1">
      <c r="A36" s="446" t="s">
        <v>109</v>
      </c>
      <c r="B36" s="447"/>
      <c r="C36" s="352"/>
      <c r="D36" s="353" t="s">
        <v>110</v>
      </c>
      <c r="E36" s="353" t="s">
        <v>110</v>
      </c>
      <c r="F36" s="354" t="s">
        <v>110</v>
      </c>
      <c r="H36" s="137"/>
      <c r="I36" s="138"/>
      <c r="J36" s="138"/>
      <c r="K36" s="138"/>
      <c r="L36" s="139"/>
    </row>
  </sheetData>
  <sheetProtection/>
  <mergeCells count="37">
    <mergeCell ref="F11:F13"/>
    <mergeCell ref="E11:E13"/>
    <mergeCell ref="D11:D13"/>
    <mergeCell ref="C10:F10"/>
    <mergeCell ref="A14:F14"/>
    <mergeCell ref="B10:B13"/>
    <mergeCell ref="C11:C13"/>
    <mergeCell ref="A25:B25"/>
    <mergeCell ref="A15:A16"/>
    <mergeCell ref="H29:L29"/>
    <mergeCell ref="A10:A13"/>
    <mergeCell ref="A21:A22"/>
    <mergeCell ref="E27:E28"/>
    <mergeCell ref="H26:K26"/>
    <mergeCell ref="L10:L13"/>
    <mergeCell ref="L26:L28"/>
    <mergeCell ref="H14:L14"/>
    <mergeCell ref="A34:B34"/>
    <mergeCell ref="A33:B33"/>
    <mergeCell ref="A7:K7"/>
    <mergeCell ref="A8:K8"/>
    <mergeCell ref="C27:C28"/>
    <mergeCell ref="A26:A28"/>
    <mergeCell ref="B26:B28"/>
    <mergeCell ref="C26:F26"/>
    <mergeCell ref="H10:K10"/>
    <mergeCell ref="D27:D28"/>
    <mergeCell ref="B5:I5"/>
    <mergeCell ref="B6:I6"/>
    <mergeCell ref="A36:B36"/>
    <mergeCell ref="F27:F28"/>
    <mergeCell ref="A29:F29"/>
    <mergeCell ref="L33:L35"/>
    <mergeCell ref="A35:F35"/>
    <mergeCell ref="H35:K35"/>
    <mergeCell ref="H34:K34"/>
    <mergeCell ref="A32:B32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6"/>
  <sheetViews>
    <sheetView zoomScalePageLayoutView="0" workbookViewId="0" topLeftCell="A1">
      <selection activeCell="U46" sqref="U46"/>
    </sheetView>
  </sheetViews>
  <sheetFormatPr defaultColWidth="9.00390625" defaultRowHeight="12.75"/>
  <cols>
    <col min="1" max="1" width="5.375" style="0" customWidth="1"/>
    <col min="2" max="2" width="27.25390625" style="0" customWidth="1"/>
    <col min="3" max="3" width="20.00390625" style="0" customWidth="1"/>
    <col min="4" max="4" width="23.00390625" style="0" customWidth="1"/>
    <col min="5" max="5" width="5.25390625" style="0" customWidth="1"/>
    <col min="6" max="6" width="5.00390625" style="0" customWidth="1"/>
    <col min="7" max="7" width="5.25390625" style="0" customWidth="1"/>
    <col min="8" max="9" width="5.00390625" style="0" customWidth="1"/>
    <col min="10" max="10" width="5.25390625" style="0" customWidth="1"/>
    <col min="11" max="11" width="5.00390625" style="304" hidden="1" customWidth="1"/>
    <col min="12" max="12" width="0.12890625" style="304" hidden="1" customWidth="1"/>
    <col min="13" max="14" width="5.00390625" style="304" hidden="1" customWidth="1"/>
    <col min="15" max="15" width="0.6171875" style="0" hidden="1" customWidth="1"/>
    <col min="16" max="20" width="5.375" style="0" customWidth="1"/>
    <col min="21" max="21" width="7.375" style="0" customWidth="1"/>
  </cols>
  <sheetData>
    <row r="2" spans="2:13" ht="15">
      <c r="B2" s="2"/>
      <c r="C2" s="1"/>
      <c r="D2" s="1"/>
      <c r="G2" s="30" t="s">
        <v>14</v>
      </c>
      <c r="M2" s="305" t="s">
        <v>14</v>
      </c>
    </row>
    <row r="3" spans="2:13" ht="12.75">
      <c r="B3" s="2"/>
      <c r="G3" s="30" t="s">
        <v>66</v>
      </c>
      <c r="M3" s="305" t="s">
        <v>124</v>
      </c>
    </row>
    <row r="4" spans="2:13" ht="12.75">
      <c r="B4" s="2"/>
      <c r="C4" s="44"/>
      <c r="D4" s="44"/>
      <c r="G4" s="30" t="s">
        <v>139</v>
      </c>
      <c r="M4" s="305" t="s">
        <v>113</v>
      </c>
    </row>
    <row r="5" ht="7.5" customHeight="1"/>
    <row r="6" spans="1:21" s="30" customFormat="1" ht="14.25" customHeight="1">
      <c r="A6" s="443"/>
      <c r="B6" s="445" t="s">
        <v>158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</row>
    <row r="7" spans="1:21" s="30" customFormat="1" ht="14.25" customHeight="1">
      <c r="A7" s="443"/>
      <c r="B7" s="445" t="s">
        <v>162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</row>
    <row r="8" spans="2:21" s="13" customFormat="1" ht="14.25" customHeight="1">
      <c r="B8" s="542" t="s">
        <v>163</v>
      </c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</row>
    <row r="9" spans="2:21" s="13" customFormat="1" ht="13.5" customHeight="1">
      <c r="B9" s="542" t="s">
        <v>159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</row>
    <row r="10" spans="9:18" ht="2.25" customHeight="1" thickBot="1">
      <c r="I10" s="22"/>
      <c r="Q10" s="1"/>
      <c r="R10" s="1"/>
    </row>
    <row r="11" spans="2:21" ht="11.25" customHeight="1" thickBot="1">
      <c r="B11" s="576" t="s">
        <v>15</v>
      </c>
      <c r="C11" s="580" t="s">
        <v>16</v>
      </c>
      <c r="D11" s="580" t="s">
        <v>115</v>
      </c>
      <c r="E11" s="360"/>
      <c r="F11" s="361"/>
      <c r="G11" s="361"/>
      <c r="H11" s="363" t="s">
        <v>17</v>
      </c>
      <c r="I11" s="361"/>
      <c r="J11" s="444"/>
      <c r="K11" s="361"/>
      <c r="L11" s="361"/>
      <c r="M11" s="361"/>
      <c r="N11" s="362"/>
      <c r="O11" s="100"/>
      <c r="P11" s="604" t="s">
        <v>65</v>
      </c>
      <c r="Q11" s="605"/>
      <c r="R11" s="605"/>
      <c r="S11" s="605"/>
      <c r="T11" s="605"/>
      <c r="U11" s="101"/>
    </row>
    <row r="12" spans="2:21" ht="51" customHeight="1">
      <c r="B12" s="577"/>
      <c r="C12" s="581"/>
      <c r="D12" s="581"/>
      <c r="E12" s="602" t="s">
        <v>104</v>
      </c>
      <c r="F12" s="603"/>
      <c r="G12" s="614" t="s">
        <v>105</v>
      </c>
      <c r="H12" s="615"/>
      <c r="I12" s="614" t="s">
        <v>106</v>
      </c>
      <c r="J12" s="615"/>
      <c r="K12" s="547" t="s">
        <v>33</v>
      </c>
      <c r="L12" s="548"/>
      <c r="M12" s="547" t="s">
        <v>47</v>
      </c>
      <c r="N12" s="595"/>
      <c r="O12" s="102"/>
      <c r="P12" s="103" t="s">
        <v>69</v>
      </c>
      <c r="Q12" s="104" t="s">
        <v>70</v>
      </c>
      <c r="R12" s="105" t="s">
        <v>71</v>
      </c>
      <c r="S12" s="104" t="s">
        <v>72</v>
      </c>
      <c r="T12" s="105" t="s">
        <v>73</v>
      </c>
      <c r="U12" s="106" t="s">
        <v>74</v>
      </c>
    </row>
    <row r="13" spans="2:21" s="11" customFormat="1" ht="12.75" customHeight="1" thickBot="1">
      <c r="B13" s="578"/>
      <c r="C13" s="582"/>
      <c r="D13" s="582"/>
      <c r="E13" s="159" t="s">
        <v>40</v>
      </c>
      <c r="F13" s="160" t="s">
        <v>39</v>
      </c>
      <c r="G13" s="159" t="s">
        <v>37</v>
      </c>
      <c r="H13" s="161" t="s">
        <v>38</v>
      </c>
      <c r="I13" s="162" t="s">
        <v>41</v>
      </c>
      <c r="J13" s="163" t="s">
        <v>42</v>
      </c>
      <c r="K13" s="306" t="s">
        <v>35</v>
      </c>
      <c r="L13" s="307" t="s">
        <v>36</v>
      </c>
      <c r="M13" s="306" t="s">
        <v>43</v>
      </c>
      <c r="N13" s="308" t="s">
        <v>44</v>
      </c>
      <c r="O13" s="107"/>
      <c r="P13" s="108">
        <v>34</v>
      </c>
      <c r="Q13" s="109">
        <v>34</v>
      </c>
      <c r="R13" s="110">
        <v>34</v>
      </c>
      <c r="S13" s="109">
        <v>34</v>
      </c>
      <c r="T13" s="110">
        <v>34</v>
      </c>
      <c r="U13" s="111"/>
    </row>
    <row r="14" spans="2:21" ht="27" customHeight="1">
      <c r="B14" s="589" t="s">
        <v>27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1"/>
      <c r="O14" s="69"/>
      <c r="P14" s="609" t="s">
        <v>98</v>
      </c>
      <c r="Q14" s="610"/>
      <c r="R14" s="610"/>
      <c r="S14" s="610"/>
      <c r="T14" s="610"/>
      <c r="U14" s="611"/>
    </row>
    <row r="15" spans="2:21" s="12" customFormat="1" ht="14.25" customHeight="1">
      <c r="B15" s="568" t="s">
        <v>56</v>
      </c>
      <c r="C15" s="165" t="s">
        <v>0</v>
      </c>
      <c r="D15" s="165"/>
      <c r="E15" s="166">
        <v>5</v>
      </c>
      <c r="F15" s="167">
        <v>5</v>
      </c>
      <c r="G15" s="166">
        <v>6</v>
      </c>
      <c r="H15" s="167">
        <v>6</v>
      </c>
      <c r="I15" s="168">
        <v>4</v>
      </c>
      <c r="J15" s="169">
        <v>4</v>
      </c>
      <c r="K15" s="309">
        <v>3</v>
      </c>
      <c r="L15" s="310">
        <v>3</v>
      </c>
      <c r="M15" s="311">
        <v>3</v>
      </c>
      <c r="N15" s="312">
        <v>3</v>
      </c>
      <c r="O15" s="19"/>
      <c r="P15" s="96">
        <f aca="true" t="shared" si="0" ref="P15:P34">E15*$P$13</f>
        <v>170</v>
      </c>
      <c r="Q15" s="112">
        <f aca="true" t="shared" si="1" ref="Q15:Q34">G15*$Q$13</f>
        <v>204</v>
      </c>
      <c r="R15" s="113">
        <f aca="true" t="shared" si="2" ref="R15:R34">I15*$R$13</f>
        <v>136</v>
      </c>
      <c r="S15" s="112">
        <f aca="true" t="shared" si="3" ref="S15:S34">L15*$S$13</f>
        <v>102</v>
      </c>
      <c r="T15" s="96">
        <f>N15*$T$13</f>
        <v>102</v>
      </c>
      <c r="U15" s="114">
        <f>SUM(P15:T15)</f>
        <v>714</v>
      </c>
    </row>
    <row r="16" spans="2:21" s="12" customFormat="1" ht="14.25" customHeight="1">
      <c r="B16" s="579"/>
      <c r="C16" s="165" t="s">
        <v>1</v>
      </c>
      <c r="D16" s="165"/>
      <c r="E16" s="170">
        <v>3</v>
      </c>
      <c r="F16" s="171">
        <v>3</v>
      </c>
      <c r="G16" s="170">
        <v>3</v>
      </c>
      <c r="H16" s="171">
        <v>3</v>
      </c>
      <c r="I16" s="172">
        <v>2</v>
      </c>
      <c r="J16" s="173">
        <v>2</v>
      </c>
      <c r="K16" s="313">
        <v>2</v>
      </c>
      <c r="L16" s="314">
        <v>2</v>
      </c>
      <c r="M16" s="315">
        <v>3</v>
      </c>
      <c r="N16" s="312">
        <v>3</v>
      </c>
      <c r="O16" s="18"/>
      <c r="P16" s="115">
        <f t="shared" si="0"/>
        <v>102</v>
      </c>
      <c r="Q16" s="116">
        <f t="shared" si="1"/>
        <v>102</v>
      </c>
      <c r="R16" s="117">
        <f t="shared" si="2"/>
        <v>68</v>
      </c>
      <c r="S16" s="116">
        <f t="shared" si="3"/>
        <v>68</v>
      </c>
      <c r="T16" s="115">
        <f aca="true" t="shared" si="4" ref="T16:T34">M16*$T$13</f>
        <v>102</v>
      </c>
      <c r="U16" s="114">
        <f aca="true" t="shared" si="5" ref="U16:U34">SUM(P16:T16)</f>
        <v>442</v>
      </c>
    </row>
    <row r="17" spans="2:21" s="10" customFormat="1" ht="29.25" customHeight="1">
      <c r="B17" s="174" t="s">
        <v>51</v>
      </c>
      <c r="C17" s="165" t="s">
        <v>46</v>
      </c>
      <c r="D17" s="165"/>
      <c r="E17" s="170">
        <v>3</v>
      </c>
      <c r="F17" s="171">
        <v>3</v>
      </c>
      <c r="G17" s="170">
        <v>3</v>
      </c>
      <c r="H17" s="171">
        <v>3</v>
      </c>
      <c r="I17" s="172">
        <v>3</v>
      </c>
      <c r="J17" s="173">
        <v>3</v>
      </c>
      <c r="K17" s="313">
        <v>3</v>
      </c>
      <c r="L17" s="314">
        <v>3</v>
      </c>
      <c r="M17" s="315">
        <v>3</v>
      </c>
      <c r="N17" s="312">
        <v>3</v>
      </c>
      <c r="O17" s="18"/>
      <c r="P17" s="115">
        <f t="shared" si="0"/>
        <v>102</v>
      </c>
      <c r="Q17" s="116">
        <f t="shared" si="1"/>
        <v>102</v>
      </c>
      <c r="R17" s="117">
        <f t="shared" si="2"/>
        <v>102</v>
      </c>
      <c r="S17" s="116">
        <f t="shared" si="3"/>
        <v>102</v>
      </c>
      <c r="T17" s="115">
        <f t="shared" si="4"/>
        <v>102</v>
      </c>
      <c r="U17" s="114">
        <f t="shared" si="5"/>
        <v>510</v>
      </c>
    </row>
    <row r="18" spans="2:21" s="10" customFormat="1" ht="15.75" customHeight="1">
      <c r="B18" s="164" t="s">
        <v>119</v>
      </c>
      <c r="C18" s="175" t="s">
        <v>119</v>
      </c>
      <c r="D18" s="175"/>
      <c r="E18" s="170">
        <v>1</v>
      </c>
      <c r="F18" s="171">
        <v>1</v>
      </c>
      <c r="G18" s="187">
        <v>1</v>
      </c>
      <c r="H18" s="188">
        <v>1</v>
      </c>
      <c r="I18" s="172"/>
      <c r="J18" s="173"/>
      <c r="K18" s="313"/>
      <c r="L18" s="316"/>
      <c r="M18" s="315"/>
      <c r="N18" s="312"/>
      <c r="O18" s="18"/>
      <c r="P18" s="115">
        <f t="shared" si="0"/>
        <v>34</v>
      </c>
      <c r="Q18" s="116">
        <f t="shared" si="1"/>
        <v>34</v>
      </c>
      <c r="R18" s="117">
        <f t="shared" si="2"/>
        <v>0</v>
      </c>
      <c r="S18" s="116">
        <f t="shared" si="3"/>
        <v>0</v>
      </c>
      <c r="T18" s="115">
        <f t="shared" si="4"/>
        <v>0</v>
      </c>
      <c r="U18" s="114">
        <f t="shared" si="5"/>
        <v>68</v>
      </c>
    </row>
    <row r="19" spans="2:21" s="10" customFormat="1" ht="14.25" customHeight="1">
      <c r="B19" s="568" t="s">
        <v>18</v>
      </c>
      <c r="C19" s="583" t="s">
        <v>3</v>
      </c>
      <c r="D19" s="203" t="s">
        <v>54</v>
      </c>
      <c r="E19" s="618">
        <v>5</v>
      </c>
      <c r="F19" s="620">
        <v>5</v>
      </c>
      <c r="G19" s="626">
        <v>5</v>
      </c>
      <c r="H19" s="620">
        <v>5</v>
      </c>
      <c r="I19" s="179">
        <v>3</v>
      </c>
      <c r="J19" s="180">
        <v>3</v>
      </c>
      <c r="K19" s="317">
        <v>3</v>
      </c>
      <c r="L19" s="318">
        <v>3</v>
      </c>
      <c r="M19" s="319">
        <v>3</v>
      </c>
      <c r="N19" s="320">
        <v>3</v>
      </c>
      <c r="O19" s="85"/>
      <c r="P19" s="115">
        <f t="shared" si="0"/>
        <v>170</v>
      </c>
      <c r="Q19" s="116">
        <f t="shared" si="1"/>
        <v>170</v>
      </c>
      <c r="R19" s="117">
        <f t="shared" si="2"/>
        <v>102</v>
      </c>
      <c r="S19" s="116">
        <f t="shared" si="3"/>
        <v>102</v>
      </c>
      <c r="T19" s="115">
        <f t="shared" si="4"/>
        <v>102</v>
      </c>
      <c r="U19" s="114">
        <f t="shared" si="5"/>
        <v>646</v>
      </c>
    </row>
    <row r="20" spans="2:21" s="10" customFormat="1" ht="14.25" customHeight="1">
      <c r="B20" s="569"/>
      <c r="C20" s="584"/>
      <c r="D20" s="203" t="s">
        <v>55</v>
      </c>
      <c r="E20" s="624"/>
      <c r="F20" s="625"/>
      <c r="G20" s="627"/>
      <c r="H20" s="625"/>
      <c r="I20" s="179">
        <v>2</v>
      </c>
      <c r="J20" s="180">
        <v>2</v>
      </c>
      <c r="K20" s="317">
        <v>2</v>
      </c>
      <c r="L20" s="318">
        <v>2</v>
      </c>
      <c r="M20" s="319">
        <v>2</v>
      </c>
      <c r="N20" s="320">
        <v>2</v>
      </c>
      <c r="O20" s="85"/>
      <c r="P20" s="115">
        <f t="shared" si="0"/>
        <v>0</v>
      </c>
      <c r="Q20" s="116">
        <f t="shared" si="1"/>
        <v>0</v>
      </c>
      <c r="R20" s="117">
        <f t="shared" si="2"/>
        <v>68</v>
      </c>
      <c r="S20" s="116">
        <f t="shared" si="3"/>
        <v>68</v>
      </c>
      <c r="T20" s="115">
        <f t="shared" si="4"/>
        <v>68</v>
      </c>
      <c r="U20" s="114">
        <f t="shared" si="5"/>
        <v>204</v>
      </c>
    </row>
    <row r="21" spans="2:21" s="10" customFormat="1" ht="14.25" customHeight="1">
      <c r="B21" s="569"/>
      <c r="C21" s="585"/>
      <c r="D21" s="203" t="s">
        <v>116</v>
      </c>
      <c r="E21" s="619"/>
      <c r="F21" s="621"/>
      <c r="G21" s="628"/>
      <c r="H21" s="621"/>
      <c r="I21" s="179">
        <v>1</v>
      </c>
      <c r="J21" s="180">
        <v>1</v>
      </c>
      <c r="K21" s="317"/>
      <c r="L21" s="318"/>
      <c r="M21" s="319"/>
      <c r="N21" s="320"/>
      <c r="O21" s="85"/>
      <c r="P21" s="115">
        <f t="shared" si="0"/>
        <v>0</v>
      </c>
      <c r="Q21" s="116">
        <f t="shared" si="1"/>
        <v>0</v>
      </c>
      <c r="R21" s="117">
        <f t="shared" si="2"/>
        <v>34</v>
      </c>
      <c r="S21" s="116">
        <f t="shared" si="3"/>
        <v>0</v>
      </c>
      <c r="T21" s="115">
        <f t="shared" si="4"/>
        <v>0</v>
      </c>
      <c r="U21" s="114">
        <f t="shared" si="5"/>
        <v>34</v>
      </c>
    </row>
    <row r="22" spans="2:21" s="10" customFormat="1" ht="14.25" customHeight="1">
      <c r="B22" s="579"/>
      <c r="C22" s="176" t="s">
        <v>93</v>
      </c>
      <c r="D22" s="176"/>
      <c r="E22" s="177"/>
      <c r="F22" s="178"/>
      <c r="G22" s="201"/>
      <c r="H22" s="202"/>
      <c r="I22" s="179">
        <v>1</v>
      </c>
      <c r="J22" s="180">
        <v>1</v>
      </c>
      <c r="K22" s="317">
        <v>1</v>
      </c>
      <c r="L22" s="318">
        <v>1</v>
      </c>
      <c r="M22" s="319">
        <v>1</v>
      </c>
      <c r="N22" s="320">
        <v>1</v>
      </c>
      <c r="O22" s="85"/>
      <c r="P22" s="115">
        <f t="shared" si="0"/>
        <v>0</v>
      </c>
      <c r="Q22" s="116">
        <f t="shared" si="1"/>
        <v>0</v>
      </c>
      <c r="R22" s="117">
        <f t="shared" si="2"/>
        <v>34</v>
      </c>
      <c r="S22" s="116">
        <f t="shared" si="3"/>
        <v>34</v>
      </c>
      <c r="T22" s="115">
        <f t="shared" si="4"/>
        <v>34</v>
      </c>
      <c r="U22" s="114">
        <f t="shared" si="5"/>
        <v>102</v>
      </c>
    </row>
    <row r="23" spans="2:21" s="10" customFormat="1" ht="15" customHeight="1">
      <c r="B23" s="568" t="s">
        <v>108</v>
      </c>
      <c r="C23" s="583" t="s">
        <v>4</v>
      </c>
      <c r="D23" s="203" t="s">
        <v>117</v>
      </c>
      <c r="E23" s="177"/>
      <c r="F23" s="178"/>
      <c r="G23" s="618">
        <v>2</v>
      </c>
      <c r="H23" s="620">
        <v>2</v>
      </c>
      <c r="I23" s="618">
        <v>2</v>
      </c>
      <c r="J23" s="620">
        <v>2</v>
      </c>
      <c r="K23" s="616">
        <v>2</v>
      </c>
      <c r="L23" s="622">
        <v>2</v>
      </c>
      <c r="M23" s="616">
        <v>3</v>
      </c>
      <c r="N23" s="622">
        <v>3</v>
      </c>
      <c r="O23" s="85"/>
      <c r="P23" s="115">
        <f t="shared" si="0"/>
        <v>0</v>
      </c>
      <c r="Q23" s="116">
        <f t="shared" si="1"/>
        <v>68</v>
      </c>
      <c r="R23" s="117">
        <f t="shared" si="2"/>
        <v>68</v>
      </c>
      <c r="S23" s="116">
        <f t="shared" si="3"/>
        <v>68</v>
      </c>
      <c r="T23" s="115">
        <f t="shared" si="4"/>
        <v>102</v>
      </c>
      <c r="U23" s="114">
        <f t="shared" si="5"/>
        <v>306</v>
      </c>
    </row>
    <row r="24" spans="2:21" s="10" customFormat="1" ht="15" customHeight="1">
      <c r="B24" s="569"/>
      <c r="C24" s="584"/>
      <c r="D24" s="203" t="s">
        <v>118</v>
      </c>
      <c r="E24" s="177">
        <v>2</v>
      </c>
      <c r="F24" s="178">
        <v>2</v>
      </c>
      <c r="G24" s="619"/>
      <c r="H24" s="621"/>
      <c r="I24" s="619"/>
      <c r="J24" s="621"/>
      <c r="K24" s="617"/>
      <c r="L24" s="623"/>
      <c r="M24" s="617"/>
      <c r="N24" s="623"/>
      <c r="O24" s="85"/>
      <c r="P24" s="115">
        <f t="shared" si="0"/>
        <v>68</v>
      </c>
      <c r="Q24" s="116">
        <f t="shared" si="1"/>
        <v>0</v>
      </c>
      <c r="R24" s="117">
        <f t="shared" si="2"/>
        <v>0</v>
      </c>
      <c r="S24" s="116">
        <f t="shared" si="3"/>
        <v>0</v>
      </c>
      <c r="T24" s="115">
        <f t="shared" si="4"/>
        <v>0</v>
      </c>
      <c r="U24" s="114">
        <f>SUM(P24:T24)</f>
        <v>68</v>
      </c>
    </row>
    <row r="25" spans="2:21" s="10" customFormat="1" ht="15" customHeight="1">
      <c r="B25" s="569"/>
      <c r="C25" s="176" t="s">
        <v>24</v>
      </c>
      <c r="D25" s="176"/>
      <c r="E25" s="177"/>
      <c r="F25" s="178"/>
      <c r="G25" s="177">
        <v>1</v>
      </c>
      <c r="H25" s="178">
        <v>1</v>
      </c>
      <c r="I25" s="179">
        <v>1</v>
      </c>
      <c r="J25" s="180">
        <v>1</v>
      </c>
      <c r="K25" s="317">
        <v>1</v>
      </c>
      <c r="L25" s="318">
        <v>1</v>
      </c>
      <c r="M25" s="319">
        <v>1</v>
      </c>
      <c r="N25" s="320">
        <v>1</v>
      </c>
      <c r="O25" s="85"/>
      <c r="P25" s="115">
        <f t="shared" si="0"/>
        <v>0</v>
      </c>
      <c r="Q25" s="116">
        <f t="shared" si="1"/>
        <v>34</v>
      </c>
      <c r="R25" s="117">
        <f t="shared" si="2"/>
        <v>34</v>
      </c>
      <c r="S25" s="116">
        <f t="shared" si="3"/>
        <v>34</v>
      </c>
      <c r="T25" s="115">
        <f t="shared" si="4"/>
        <v>34</v>
      </c>
      <c r="U25" s="114">
        <f t="shared" si="5"/>
        <v>136</v>
      </c>
    </row>
    <row r="26" spans="2:21" s="10" customFormat="1" ht="15" customHeight="1">
      <c r="B26" s="569"/>
      <c r="C26" s="176" t="s">
        <v>5</v>
      </c>
      <c r="D26" s="176"/>
      <c r="E26" s="177">
        <v>1</v>
      </c>
      <c r="F26" s="178">
        <v>1</v>
      </c>
      <c r="G26" s="177">
        <v>1</v>
      </c>
      <c r="H26" s="178">
        <v>1</v>
      </c>
      <c r="I26" s="179">
        <v>2</v>
      </c>
      <c r="J26" s="180">
        <v>2</v>
      </c>
      <c r="K26" s="317">
        <v>2</v>
      </c>
      <c r="L26" s="318">
        <v>2</v>
      </c>
      <c r="M26" s="319">
        <v>2</v>
      </c>
      <c r="N26" s="320">
        <v>2</v>
      </c>
      <c r="O26" s="85"/>
      <c r="P26" s="115">
        <f t="shared" si="0"/>
        <v>34</v>
      </c>
      <c r="Q26" s="116">
        <f t="shared" si="1"/>
        <v>34</v>
      </c>
      <c r="R26" s="117">
        <f t="shared" si="2"/>
        <v>68</v>
      </c>
      <c r="S26" s="116">
        <f t="shared" si="3"/>
        <v>68</v>
      </c>
      <c r="T26" s="115">
        <f t="shared" si="4"/>
        <v>68</v>
      </c>
      <c r="U26" s="114">
        <f t="shared" si="5"/>
        <v>272</v>
      </c>
    </row>
    <row r="27" spans="2:21" s="10" customFormat="1" ht="14.25" customHeight="1">
      <c r="B27" s="568" t="s">
        <v>67</v>
      </c>
      <c r="C27" s="176" t="s">
        <v>8</v>
      </c>
      <c r="D27" s="176"/>
      <c r="E27" s="170">
        <v>1</v>
      </c>
      <c r="F27" s="171">
        <v>1</v>
      </c>
      <c r="G27" s="170">
        <v>1</v>
      </c>
      <c r="H27" s="171">
        <v>1</v>
      </c>
      <c r="I27" s="172">
        <v>1</v>
      </c>
      <c r="J27" s="173">
        <v>1</v>
      </c>
      <c r="K27" s="313">
        <v>2</v>
      </c>
      <c r="L27" s="314">
        <v>2</v>
      </c>
      <c r="M27" s="315">
        <v>2</v>
      </c>
      <c r="N27" s="312">
        <v>2</v>
      </c>
      <c r="O27" s="18"/>
      <c r="P27" s="115">
        <f t="shared" si="0"/>
        <v>34</v>
      </c>
      <c r="Q27" s="116">
        <f t="shared" si="1"/>
        <v>34</v>
      </c>
      <c r="R27" s="117">
        <f t="shared" si="2"/>
        <v>34</v>
      </c>
      <c r="S27" s="116">
        <f t="shared" si="3"/>
        <v>68</v>
      </c>
      <c r="T27" s="115">
        <f t="shared" si="4"/>
        <v>68</v>
      </c>
      <c r="U27" s="114">
        <f t="shared" si="5"/>
        <v>238</v>
      </c>
    </row>
    <row r="28" spans="2:21" s="10" customFormat="1" ht="14.25" customHeight="1">
      <c r="B28" s="569"/>
      <c r="C28" s="176" t="s">
        <v>7</v>
      </c>
      <c r="D28" s="176"/>
      <c r="E28" s="170"/>
      <c r="F28" s="171"/>
      <c r="G28" s="170"/>
      <c r="H28" s="171"/>
      <c r="I28" s="172"/>
      <c r="J28" s="173"/>
      <c r="K28" s="313">
        <v>2</v>
      </c>
      <c r="L28" s="314">
        <v>2</v>
      </c>
      <c r="M28" s="315">
        <v>2</v>
      </c>
      <c r="N28" s="312">
        <v>2</v>
      </c>
      <c r="O28" s="18"/>
      <c r="P28" s="115">
        <f t="shared" si="0"/>
        <v>0</v>
      </c>
      <c r="Q28" s="116">
        <f t="shared" si="1"/>
        <v>0</v>
      </c>
      <c r="R28" s="117">
        <f t="shared" si="2"/>
        <v>0</v>
      </c>
      <c r="S28" s="116">
        <f t="shared" si="3"/>
        <v>68</v>
      </c>
      <c r="T28" s="115">
        <f t="shared" si="4"/>
        <v>68</v>
      </c>
      <c r="U28" s="114">
        <f t="shared" si="5"/>
        <v>136</v>
      </c>
    </row>
    <row r="29" spans="2:21" s="10" customFormat="1" ht="14.25" customHeight="1">
      <c r="B29" s="569"/>
      <c r="C29" s="176" t="s">
        <v>6</v>
      </c>
      <c r="D29" s="176"/>
      <c r="E29" s="170"/>
      <c r="F29" s="171"/>
      <c r="G29" s="170"/>
      <c r="H29" s="171"/>
      <c r="I29" s="172">
        <v>2</v>
      </c>
      <c r="J29" s="173">
        <v>2</v>
      </c>
      <c r="K29" s="313">
        <v>2</v>
      </c>
      <c r="L29" s="314">
        <v>2</v>
      </c>
      <c r="M29" s="315">
        <v>3</v>
      </c>
      <c r="N29" s="312">
        <v>3</v>
      </c>
      <c r="O29" s="18"/>
      <c r="P29" s="115">
        <f t="shared" si="0"/>
        <v>0</v>
      </c>
      <c r="Q29" s="116">
        <f t="shared" si="1"/>
        <v>0</v>
      </c>
      <c r="R29" s="117">
        <f t="shared" si="2"/>
        <v>68</v>
      </c>
      <c r="S29" s="116">
        <f t="shared" si="3"/>
        <v>68</v>
      </c>
      <c r="T29" s="115">
        <f t="shared" si="4"/>
        <v>102</v>
      </c>
      <c r="U29" s="114">
        <f t="shared" si="5"/>
        <v>238</v>
      </c>
    </row>
    <row r="30" spans="2:21" s="10" customFormat="1" ht="14.25" customHeight="1">
      <c r="B30" s="599" t="s">
        <v>20</v>
      </c>
      <c r="C30" s="176" t="s">
        <v>9</v>
      </c>
      <c r="D30" s="176"/>
      <c r="E30" s="177">
        <v>1</v>
      </c>
      <c r="F30" s="178">
        <v>1</v>
      </c>
      <c r="G30" s="177">
        <v>1</v>
      </c>
      <c r="H30" s="178">
        <v>1</v>
      </c>
      <c r="I30" s="179">
        <v>1</v>
      </c>
      <c r="J30" s="180">
        <v>1</v>
      </c>
      <c r="K30" s="313">
        <v>1</v>
      </c>
      <c r="L30" s="314">
        <v>1</v>
      </c>
      <c r="M30" s="315"/>
      <c r="N30" s="312"/>
      <c r="O30" s="18"/>
      <c r="P30" s="115">
        <f t="shared" si="0"/>
        <v>34</v>
      </c>
      <c r="Q30" s="116">
        <f t="shared" si="1"/>
        <v>34</v>
      </c>
      <c r="R30" s="117">
        <f t="shared" si="2"/>
        <v>34</v>
      </c>
      <c r="S30" s="116">
        <f t="shared" si="3"/>
        <v>34</v>
      </c>
      <c r="T30" s="115">
        <f t="shared" si="4"/>
        <v>0</v>
      </c>
      <c r="U30" s="114">
        <f t="shared" si="5"/>
        <v>136</v>
      </c>
    </row>
    <row r="31" spans="2:21" s="10" customFormat="1" ht="28.5" customHeight="1">
      <c r="B31" s="599"/>
      <c r="C31" s="176" t="s">
        <v>30</v>
      </c>
      <c r="D31" s="176"/>
      <c r="E31" s="170">
        <v>1</v>
      </c>
      <c r="F31" s="171">
        <v>1</v>
      </c>
      <c r="G31" s="170">
        <v>1</v>
      </c>
      <c r="H31" s="171">
        <v>1</v>
      </c>
      <c r="I31" s="172">
        <v>1</v>
      </c>
      <c r="J31" s="173">
        <v>1</v>
      </c>
      <c r="K31" s="315"/>
      <c r="L31" s="312"/>
      <c r="M31" s="315"/>
      <c r="N31" s="312"/>
      <c r="O31" s="18"/>
      <c r="P31" s="115">
        <f t="shared" si="0"/>
        <v>34</v>
      </c>
      <c r="Q31" s="116">
        <f t="shared" si="1"/>
        <v>34</v>
      </c>
      <c r="R31" s="117">
        <f t="shared" si="2"/>
        <v>34</v>
      </c>
      <c r="S31" s="116">
        <f t="shared" si="3"/>
        <v>0</v>
      </c>
      <c r="T31" s="115">
        <f t="shared" si="4"/>
        <v>0</v>
      </c>
      <c r="U31" s="114">
        <f t="shared" si="5"/>
        <v>102</v>
      </c>
    </row>
    <row r="32" spans="2:21" s="369" customFormat="1" ht="14.25" customHeight="1">
      <c r="B32" s="364" t="s">
        <v>10</v>
      </c>
      <c r="C32" s="176" t="s">
        <v>10</v>
      </c>
      <c r="D32" s="176"/>
      <c r="E32" s="177">
        <v>2</v>
      </c>
      <c r="F32" s="178">
        <v>2</v>
      </c>
      <c r="G32" s="177">
        <v>2</v>
      </c>
      <c r="H32" s="178">
        <v>2</v>
      </c>
      <c r="I32" s="179">
        <v>2</v>
      </c>
      <c r="J32" s="180">
        <v>2</v>
      </c>
      <c r="K32" s="317">
        <v>1</v>
      </c>
      <c r="L32" s="318">
        <v>1</v>
      </c>
      <c r="M32" s="319"/>
      <c r="N32" s="320"/>
      <c r="O32" s="85"/>
      <c r="P32" s="365">
        <f t="shared" si="0"/>
        <v>68</v>
      </c>
      <c r="Q32" s="366">
        <f t="shared" si="1"/>
        <v>68</v>
      </c>
      <c r="R32" s="367">
        <f t="shared" si="2"/>
        <v>68</v>
      </c>
      <c r="S32" s="366">
        <f t="shared" si="3"/>
        <v>34</v>
      </c>
      <c r="T32" s="365">
        <f t="shared" si="4"/>
        <v>0</v>
      </c>
      <c r="U32" s="368">
        <f t="shared" si="5"/>
        <v>238</v>
      </c>
    </row>
    <row r="33" spans="2:21" s="10" customFormat="1" ht="30" customHeight="1">
      <c r="B33" s="600" t="s">
        <v>60</v>
      </c>
      <c r="C33" s="165" t="s">
        <v>12</v>
      </c>
      <c r="D33" s="165" t="s">
        <v>12</v>
      </c>
      <c r="E33" s="170">
        <v>3</v>
      </c>
      <c r="F33" s="171">
        <v>3</v>
      </c>
      <c r="G33" s="170">
        <v>3</v>
      </c>
      <c r="H33" s="171">
        <v>3</v>
      </c>
      <c r="I33" s="172">
        <v>3</v>
      </c>
      <c r="J33" s="173">
        <v>3</v>
      </c>
      <c r="K33" s="313">
        <v>3</v>
      </c>
      <c r="L33" s="314">
        <v>3</v>
      </c>
      <c r="M33" s="315">
        <v>3</v>
      </c>
      <c r="N33" s="324">
        <v>3</v>
      </c>
      <c r="O33" s="18"/>
      <c r="P33" s="115">
        <f t="shared" si="0"/>
        <v>102</v>
      </c>
      <c r="Q33" s="116">
        <f t="shared" si="1"/>
        <v>102</v>
      </c>
      <c r="R33" s="117">
        <f t="shared" si="2"/>
        <v>102</v>
      </c>
      <c r="S33" s="116">
        <f t="shared" si="3"/>
        <v>102</v>
      </c>
      <c r="T33" s="115">
        <f t="shared" si="4"/>
        <v>102</v>
      </c>
      <c r="U33" s="114">
        <f t="shared" si="5"/>
        <v>510</v>
      </c>
    </row>
    <row r="34" spans="2:21" s="10" customFormat="1" ht="14.25" customHeight="1">
      <c r="B34" s="601"/>
      <c r="C34" s="165" t="s">
        <v>11</v>
      </c>
      <c r="D34" s="165" t="s">
        <v>11</v>
      </c>
      <c r="E34" s="187"/>
      <c r="F34" s="188"/>
      <c r="G34" s="187"/>
      <c r="H34" s="188"/>
      <c r="I34" s="189"/>
      <c r="J34" s="190"/>
      <c r="K34" s="313">
        <v>1</v>
      </c>
      <c r="L34" s="314">
        <v>1</v>
      </c>
      <c r="M34" s="315">
        <v>1</v>
      </c>
      <c r="N34" s="312">
        <v>1</v>
      </c>
      <c r="O34" s="18"/>
      <c r="P34" s="370">
        <f t="shared" si="0"/>
        <v>0</v>
      </c>
      <c r="Q34" s="371">
        <f t="shared" si="1"/>
        <v>0</v>
      </c>
      <c r="R34" s="372">
        <f t="shared" si="2"/>
        <v>0</v>
      </c>
      <c r="S34" s="371">
        <f t="shared" si="3"/>
        <v>34</v>
      </c>
      <c r="T34" s="373">
        <f t="shared" si="4"/>
        <v>34</v>
      </c>
      <c r="U34" s="374">
        <f t="shared" si="5"/>
        <v>68</v>
      </c>
    </row>
    <row r="35" spans="2:21" s="12" customFormat="1" ht="24.75" customHeight="1" thickBot="1">
      <c r="B35" s="586" t="s">
        <v>13</v>
      </c>
      <c r="C35" s="587"/>
      <c r="D35" s="588"/>
      <c r="E35" s="191">
        <f aca="true" t="shared" si="6" ref="E35:N35">SUM(E15:E32,E33:E34)</f>
        <v>28</v>
      </c>
      <c r="F35" s="192">
        <f t="shared" si="6"/>
        <v>28</v>
      </c>
      <c r="G35" s="191">
        <f t="shared" si="6"/>
        <v>30</v>
      </c>
      <c r="H35" s="192">
        <f t="shared" si="6"/>
        <v>30</v>
      </c>
      <c r="I35" s="191">
        <f t="shared" si="6"/>
        <v>31</v>
      </c>
      <c r="J35" s="192">
        <f t="shared" si="6"/>
        <v>31</v>
      </c>
      <c r="K35" s="325">
        <f t="shared" si="6"/>
        <v>31</v>
      </c>
      <c r="L35" s="326">
        <f t="shared" si="6"/>
        <v>31</v>
      </c>
      <c r="M35" s="325">
        <f t="shared" si="6"/>
        <v>32</v>
      </c>
      <c r="N35" s="327">
        <f t="shared" si="6"/>
        <v>32</v>
      </c>
      <c r="O35" s="18"/>
      <c r="P35" s="375">
        <f>SUM(P15:P32,P33:P34)</f>
        <v>952</v>
      </c>
      <c r="Q35" s="36">
        <f>SUM(Q15:Q32,Q33:Q34)</f>
        <v>1020</v>
      </c>
      <c r="R35" s="36">
        <f>SUM(R15:R32,R33:R34)</f>
        <v>1054</v>
      </c>
      <c r="S35" s="36">
        <f>SUM(S15:S32,S33:S34)</f>
        <v>1054</v>
      </c>
      <c r="T35" s="36">
        <f>SUM(T15:T32,T33:T34)</f>
        <v>1088</v>
      </c>
      <c r="U35" s="118">
        <f>SUM(U15:U34)</f>
        <v>5168</v>
      </c>
    </row>
    <row r="36" spans="2:21" ht="13.5" customHeight="1" thickBot="1">
      <c r="B36" s="570" t="s">
        <v>15</v>
      </c>
      <c r="C36" s="573" t="s">
        <v>16</v>
      </c>
      <c r="D36" s="573" t="s">
        <v>16</v>
      </c>
      <c r="E36" s="596" t="s">
        <v>17</v>
      </c>
      <c r="F36" s="597"/>
      <c r="G36" s="597"/>
      <c r="H36" s="597"/>
      <c r="I36" s="597"/>
      <c r="J36" s="597"/>
      <c r="K36" s="597"/>
      <c r="L36" s="597"/>
      <c r="M36" s="597"/>
      <c r="N36" s="598"/>
      <c r="O36" s="67"/>
      <c r="P36" s="606" t="s">
        <v>65</v>
      </c>
      <c r="Q36" s="607"/>
      <c r="R36" s="607"/>
      <c r="S36" s="607"/>
      <c r="T36" s="608"/>
      <c r="U36" s="37"/>
    </row>
    <row r="37" spans="2:21" ht="51" customHeight="1">
      <c r="B37" s="571"/>
      <c r="C37" s="574"/>
      <c r="D37" s="574"/>
      <c r="E37" s="549" t="s">
        <v>104</v>
      </c>
      <c r="F37" s="550"/>
      <c r="G37" s="549" t="s">
        <v>105</v>
      </c>
      <c r="H37" s="550"/>
      <c r="I37" s="549" t="s">
        <v>106</v>
      </c>
      <c r="J37" s="550"/>
      <c r="K37" s="612" t="s">
        <v>33</v>
      </c>
      <c r="L37" s="613"/>
      <c r="M37" s="612" t="s">
        <v>47</v>
      </c>
      <c r="N37" s="613"/>
      <c r="O37" s="66"/>
      <c r="P37" s="119" t="s">
        <v>69</v>
      </c>
      <c r="Q37" s="120" t="s">
        <v>70</v>
      </c>
      <c r="R37" s="121" t="s">
        <v>71</v>
      </c>
      <c r="S37" s="120" t="s">
        <v>72</v>
      </c>
      <c r="T37" s="122" t="s">
        <v>73</v>
      </c>
      <c r="U37" s="35" t="s">
        <v>77</v>
      </c>
    </row>
    <row r="38" spans="2:21" s="11" customFormat="1" ht="12.75" customHeight="1" thickBot="1">
      <c r="B38" s="572"/>
      <c r="C38" s="575"/>
      <c r="D38" s="575"/>
      <c r="E38" s="182" t="s">
        <v>40</v>
      </c>
      <c r="F38" s="183" t="s">
        <v>39</v>
      </c>
      <c r="G38" s="182" t="s">
        <v>37</v>
      </c>
      <c r="H38" s="184" t="s">
        <v>38</v>
      </c>
      <c r="I38" s="185" t="s">
        <v>41</v>
      </c>
      <c r="J38" s="186" t="s">
        <v>42</v>
      </c>
      <c r="K38" s="321" t="s">
        <v>35</v>
      </c>
      <c r="L38" s="322" t="s">
        <v>36</v>
      </c>
      <c r="M38" s="321" t="s">
        <v>43</v>
      </c>
      <c r="N38" s="323" t="s">
        <v>44</v>
      </c>
      <c r="O38" s="14"/>
      <c r="P38" s="38">
        <v>34</v>
      </c>
      <c r="Q38" s="39">
        <v>34</v>
      </c>
      <c r="R38" s="40">
        <v>34</v>
      </c>
      <c r="S38" s="39">
        <v>34</v>
      </c>
      <c r="T38" s="41">
        <v>34</v>
      </c>
      <c r="U38" s="42"/>
    </row>
    <row r="39" spans="2:21" s="10" customFormat="1" ht="17.25" customHeight="1">
      <c r="B39" s="592" t="s">
        <v>34</v>
      </c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4"/>
      <c r="O39" s="70"/>
      <c r="P39" s="609" t="s">
        <v>68</v>
      </c>
      <c r="Q39" s="610"/>
      <c r="R39" s="610"/>
      <c r="S39" s="610"/>
      <c r="T39" s="610"/>
      <c r="U39" s="611"/>
    </row>
    <row r="40" spans="2:21" s="10" customFormat="1" ht="14.25" customHeight="1">
      <c r="B40" s="193" t="s">
        <v>25</v>
      </c>
      <c r="C40" s="194"/>
      <c r="D40" s="194"/>
      <c r="E40" s="200"/>
      <c r="F40" s="199"/>
      <c r="G40" s="200"/>
      <c r="H40" s="204"/>
      <c r="I40" s="200"/>
      <c r="J40" s="199"/>
      <c r="K40" s="328"/>
      <c r="L40" s="329"/>
      <c r="M40" s="330"/>
      <c r="N40" s="329"/>
      <c r="O40" s="86"/>
      <c r="P40" s="115">
        <f>E40*$P$13</f>
        <v>0</v>
      </c>
      <c r="Q40" s="116">
        <f>G40*$Q$13</f>
        <v>0</v>
      </c>
      <c r="R40" s="117">
        <f>I40*$R$13</f>
        <v>0</v>
      </c>
      <c r="S40" s="116">
        <f>L40*$S$13</f>
        <v>0</v>
      </c>
      <c r="T40" s="115">
        <f>M40*$T$13</f>
        <v>0</v>
      </c>
      <c r="U40" s="114">
        <f>SUM(P40:T40)</f>
        <v>0</v>
      </c>
    </row>
    <row r="41" spans="2:21" s="10" customFormat="1" ht="14.25" customHeight="1">
      <c r="B41" s="359" t="s">
        <v>23</v>
      </c>
      <c r="C41" s="196"/>
      <c r="D41" s="196"/>
      <c r="E41" s="170"/>
      <c r="F41" s="173"/>
      <c r="G41" s="187"/>
      <c r="H41" s="190"/>
      <c r="I41" s="170"/>
      <c r="J41" s="171"/>
      <c r="K41" s="331"/>
      <c r="L41" s="332"/>
      <c r="M41" s="331"/>
      <c r="N41" s="332"/>
      <c r="O41" s="17"/>
      <c r="P41" s="115">
        <f>E41*$P$13</f>
        <v>0</v>
      </c>
      <c r="Q41" s="116">
        <f>G41*$Q$13</f>
        <v>0</v>
      </c>
      <c r="R41" s="117">
        <f>I41*$R$13</f>
        <v>0</v>
      </c>
      <c r="S41" s="116">
        <f>L41*$S$13</f>
        <v>0</v>
      </c>
      <c r="T41" s="115">
        <f>M41*$T$13</f>
        <v>0</v>
      </c>
      <c r="U41" s="114">
        <f>SUM(P41:T41)</f>
        <v>0</v>
      </c>
    </row>
    <row r="42" spans="2:21" s="8" customFormat="1" ht="17.25" customHeight="1" thickBot="1">
      <c r="B42" s="565" t="s">
        <v>13</v>
      </c>
      <c r="C42" s="566"/>
      <c r="D42" s="567"/>
      <c r="E42" s="191">
        <f aca="true" t="shared" si="7" ref="E42:N42">SUM(E40:E41)</f>
        <v>0</v>
      </c>
      <c r="F42" s="192">
        <f t="shared" si="7"/>
        <v>0</v>
      </c>
      <c r="G42" s="191">
        <f t="shared" si="7"/>
        <v>0</v>
      </c>
      <c r="H42" s="192">
        <f t="shared" si="7"/>
        <v>0</v>
      </c>
      <c r="I42" s="191">
        <f t="shared" si="7"/>
        <v>0</v>
      </c>
      <c r="J42" s="192">
        <f t="shared" si="7"/>
        <v>0</v>
      </c>
      <c r="K42" s="325">
        <f t="shared" si="7"/>
        <v>0</v>
      </c>
      <c r="L42" s="326">
        <f t="shared" si="7"/>
        <v>0</v>
      </c>
      <c r="M42" s="333">
        <f t="shared" si="7"/>
        <v>0</v>
      </c>
      <c r="N42" s="334">
        <f t="shared" si="7"/>
        <v>0</v>
      </c>
      <c r="O42" s="87"/>
      <c r="P42" s="32">
        <f aca="true" t="shared" si="8" ref="P42:U42">SUM(P40:P41)</f>
        <v>0</v>
      </c>
      <c r="Q42" s="33">
        <f t="shared" si="8"/>
        <v>0</v>
      </c>
      <c r="R42" s="34">
        <f t="shared" si="8"/>
        <v>0</v>
      </c>
      <c r="S42" s="33">
        <f t="shared" si="8"/>
        <v>0</v>
      </c>
      <c r="T42" s="36">
        <f t="shared" si="8"/>
        <v>0</v>
      </c>
      <c r="U42" s="43">
        <f t="shared" si="8"/>
        <v>0</v>
      </c>
    </row>
    <row r="43" spans="2:21" s="15" customFormat="1" ht="14.25" customHeight="1" thickBot="1">
      <c r="B43" s="562" t="s">
        <v>13</v>
      </c>
      <c r="C43" s="563"/>
      <c r="D43" s="564"/>
      <c r="E43" s="197">
        <f aca="true" t="shared" si="9" ref="E43:N43">SUM(E35,E42)</f>
        <v>28</v>
      </c>
      <c r="F43" s="198">
        <f t="shared" si="9"/>
        <v>28</v>
      </c>
      <c r="G43" s="197">
        <f t="shared" si="9"/>
        <v>30</v>
      </c>
      <c r="H43" s="198">
        <f t="shared" si="9"/>
        <v>30</v>
      </c>
      <c r="I43" s="197">
        <f t="shared" si="9"/>
        <v>31</v>
      </c>
      <c r="J43" s="198">
        <f t="shared" si="9"/>
        <v>31</v>
      </c>
      <c r="K43" s="335">
        <f t="shared" si="9"/>
        <v>31</v>
      </c>
      <c r="L43" s="336">
        <f t="shared" si="9"/>
        <v>31</v>
      </c>
      <c r="M43" s="337">
        <f t="shared" si="9"/>
        <v>32</v>
      </c>
      <c r="N43" s="338">
        <f t="shared" si="9"/>
        <v>32</v>
      </c>
      <c r="O43" s="54"/>
      <c r="P43" s="376">
        <f aca="true" t="shared" si="10" ref="P43:U43">P35+P42</f>
        <v>952</v>
      </c>
      <c r="Q43" s="377">
        <f t="shared" si="10"/>
        <v>1020</v>
      </c>
      <c r="R43" s="376">
        <f t="shared" si="10"/>
        <v>1054</v>
      </c>
      <c r="S43" s="376">
        <f t="shared" si="10"/>
        <v>1054</v>
      </c>
      <c r="T43" s="378">
        <f t="shared" si="10"/>
        <v>1088</v>
      </c>
      <c r="U43" s="551">
        <f t="shared" si="10"/>
        <v>5168</v>
      </c>
    </row>
    <row r="44" spans="2:21" s="12" customFormat="1" ht="18" customHeight="1">
      <c r="B44" s="554" t="s">
        <v>95</v>
      </c>
      <c r="C44" s="555"/>
      <c r="D44" s="556"/>
      <c r="E44" s="554">
        <v>29</v>
      </c>
      <c r="F44" s="556">
        <v>29</v>
      </c>
      <c r="G44" s="554">
        <v>30</v>
      </c>
      <c r="H44" s="560">
        <v>30</v>
      </c>
      <c r="I44" s="540">
        <v>32</v>
      </c>
      <c r="J44" s="556">
        <v>32</v>
      </c>
      <c r="K44" s="531">
        <v>33</v>
      </c>
      <c r="L44" s="543">
        <v>33</v>
      </c>
      <c r="M44" s="545">
        <v>33</v>
      </c>
      <c r="N44" s="543">
        <v>33</v>
      </c>
      <c r="O44" s="88"/>
      <c r="P44" s="526" t="s">
        <v>76</v>
      </c>
      <c r="Q44" s="459"/>
      <c r="R44" s="459"/>
      <c r="S44" s="459"/>
      <c r="T44" s="527"/>
      <c r="U44" s="552"/>
    </row>
    <row r="45" spans="2:21" ht="15" thickBot="1">
      <c r="B45" s="557"/>
      <c r="C45" s="558"/>
      <c r="D45" s="559"/>
      <c r="E45" s="557"/>
      <c r="F45" s="559"/>
      <c r="G45" s="557"/>
      <c r="H45" s="561"/>
      <c r="I45" s="541"/>
      <c r="J45" s="559"/>
      <c r="K45" s="532"/>
      <c r="L45" s="544"/>
      <c r="M45" s="546"/>
      <c r="N45" s="544"/>
      <c r="O45" s="82"/>
      <c r="P45" s="528" t="s">
        <v>97</v>
      </c>
      <c r="Q45" s="529"/>
      <c r="R45" s="529"/>
      <c r="S45" s="529"/>
      <c r="T45" s="530"/>
      <c r="U45" s="553"/>
    </row>
    <row r="46" spans="2:21" ht="83.25" customHeight="1" thickBot="1">
      <c r="B46" s="446" t="s">
        <v>109</v>
      </c>
      <c r="C46" s="525"/>
      <c r="D46" s="525"/>
      <c r="E46" s="533" t="s">
        <v>110</v>
      </c>
      <c r="F46" s="534"/>
      <c r="G46" s="533" t="s">
        <v>110</v>
      </c>
      <c r="H46" s="535"/>
      <c r="I46" s="533" t="s">
        <v>110</v>
      </c>
      <c r="J46" s="535"/>
      <c r="K46" s="536" t="s">
        <v>110</v>
      </c>
      <c r="L46" s="537"/>
      <c r="M46" s="538" t="s">
        <v>111</v>
      </c>
      <c r="N46" s="539"/>
      <c r="P46" s="137"/>
      <c r="Q46" s="138"/>
      <c r="R46" s="138"/>
      <c r="S46" s="138"/>
      <c r="T46" s="138"/>
      <c r="U46" s="139"/>
    </row>
  </sheetData>
  <sheetProtection/>
  <mergeCells count="70">
    <mergeCell ref="C36:C38"/>
    <mergeCell ref="M37:N37"/>
    <mergeCell ref="N23:N24"/>
    <mergeCell ref="E19:E21"/>
    <mergeCell ref="F19:F21"/>
    <mergeCell ref="G19:G21"/>
    <mergeCell ref="G23:G24"/>
    <mergeCell ref="C23:C24"/>
    <mergeCell ref="H23:H24"/>
    <mergeCell ref="H19:H21"/>
    <mergeCell ref="G12:H12"/>
    <mergeCell ref="M23:M24"/>
    <mergeCell ref="I23:I24"/>
    <mergeCell ref="J23:J24"/>
    <mergeCell ref="K23:K24"/>
    <mergeCell ref="L23:L24"/>
    <mergeCell ref="P11:T11"/>
    <mergeCell ref="P36:T36"/>
    <mergeCell ref="P14:U14"/>
    <mergeCell ref="K37:L37"/>
    <mergeCell ref="I12:J12"/>
    <mergeCell ref="P39:U39"/>
    <mergeCell ref="D11:D13"/>
    <mergeCell ref="B14:N14"/>
    <mergeCell ref="B39:N39"/>
    <mergeCell ref="M12:N12"/>
    <mergeCell ref="E36:N36"/>
    <mergeCell ref="B19:B22"/>
    <mergeCell ref="I37:J37"/>
    <mergeCell ref="B30:B31"/>
    <mergeCell ref="B33:B34"/>
    <mergeCell ref="E12:F12"/>
    <mergeCell ref="B42:D42"/>
    <mergeCell ref="B23:B26"/>
    <mergeCell ref="B36:B38"/>
    <mergeCell ref="D36:D38"/>
    <mergeCell ref="B11:B13"/>
    <mergeCell ref="B27:B29"/>
    <mergeCell ref="B15:B16"/>
    <mergeCell ref="C11:C13"/>
    <mergeCell ref="C19:C21"/>
    <mergeCell ref="B35:D35"/>
    <mergeCell ref="U43:U45"/>
    <mergeCell ref="B44:D45"/>
    <mergeCell ref="E44:E45"/>
    <mergeCell ref="F44:F45"/>
    <mergeCell ref="G44:G45"/>
    <mergeCell ref="H44:H45"/>
    <mergeCell ref="J44:J45"/>
    <mergeCell ref="B43:D43"/>
    <mergeCell ref="M46:N46"/>
    <mergeCell ref="I44:I45"/>
    <mergeCell ref="B8:U8"/>
    <mergeCell ref="B9:U9"/>
    <mergeCell ref="L44:L45"/>
    <mergeCell ref="M44:M45"/>
    <mergeCell ref="N44:N45"/>
    <mergeCell ref="K12:L12"/>
    <mergeCell ref="E37:F37"/>
    <mergeCell ref="G37:H37"/>
    <mergeCell ref="B6:U6"/>
    <mergeCell ref="B7:U7"/>
    <mergeCell ref="B46:D46"/>
    <mergeCell ref="P44:T44"/>
    <mergeCell ref="P45:T45"/>
    <mergeCell ref="K44:K45"/>
    <mergeCell ref="E46:F46"/>
    <mergeCell ref="G46:H46"/>
    <mergeCell ref="I46:J46"/>
    <mergeCell ref="K46:L4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3"/>
  <sheetViews>
    <sheetView zoomScalePageLayoutView="0" workbookViewId="0" topLeftCell="A44">
      <selection activeCell="L56" sqref="L56"/>
    </sheetView>
  </sheetViews>
  <sheetFormatPr defaultColWidth="9.00390625" defaultRowHeight="12.75"/>
  <cols>
    <col min="1" max="1" width="5.375" style="0" customWidth="1"/>
    <col min="2" max="2" width="23.25390625" style="0" customWidth="1"/>
    <col min="3" max="3" width="28.00390625" style="0" customWidth="1"/>
    <col min="4" max="4" width="22.125" style="0" customWidth="1"/>
    <col min="5" max="10" width="5.00390625" style="0" hidden="1" customWidth="1"/>
    <col min="11" max="14" width="5.00390625" style="0" customWidth="1"/>
    <col min="15" max="15" width="0.6171875" style="0" customWidth="1"/>
    <col min="16" max="20" width="5.375" style="0" customWidth="1"/>
    <col min="21" max="21" width="7.375" style="0" customWidth="1"/>
  </cols>
  <sheetData>
    <row r="1" spans="2:13" ht="15">
      <c r="B1" s="2"/>
      <c r="C1" s="1"/>
      <c r="D1" s="1"/>
      <c r="M1" s="2" t="s">
        <v>14</v>
      </c>
    </row>
    <row r="2" spans="2:13" ht="12.75">
      <c r="B2" s="2"/>
      <c r="M2" s="2" t="s">
        <v>124</v>
      </c>
    </row>
    <row r="3" spans="2:13" ht="12.75">
      <c r="B3" s="2"/>
      <c r="C3" s="44"/>
      <c r="D3" s="44"/>
      <c r="K3" s="379"/>
      <c r="M3" s="30" t="s">
        <v>139</v>
      </c>
    </row>
    <row r="4" ht="12" customHeight="1"/>
    <row r="5" spans="2:21" s="13" customFormat="1" ht="18.75" customHeight="1">
      <c r="B5" s="542" t="s">
        <v>140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</row>
    <row r="6" spans="2:21" s="13" customFormat="1" ht="13.5" customHeight="1">
      <c r="B6" s="542" t="s">
        <v>26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</row>
    <row r="7" spans="2:21" s="13" customFormat="1" ht="13.5" customHeight="1">
      <c r="B7" s="629" t="s">
        <v>114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</row>
    <row r="8" spans="9:18" ht="10.5" customHeight="1" hidden="1">
      <c r="I8" s="22"/>
      <c r="Q8" s="1"/>
      <c r="R8" s="1"/>
    </row>
    <row r="9" spans="2:21" ht="13.5" customHeight="1">
      <c r="B9" s="630" t="s">
        <v>107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</row>
    <row r="10" spans="2:21" ht="20.25" customHeight="1" thickBot="1">
      <c r="B10" s="389"/>
      <c r="C10" s="389"/>
      <c r="D10" s="389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9"/>
    </row>
    <row r="11" spans="2:21" ht="12.75" customHeight="1" thickBot="1">
      <c r="B11" s="570" t="s">
        <v>15</v>
      </c>
      <c r="C11" s="573" t="s">
        <v>16</v>
      </c>
      <c r="D11" s="573" t="s">
        <v>115</v>
      </c>
      <c r="E11" s="633" t="s">
        <v>17</v>
      </c>
      <c r="F11" s="634"/>
      <c r="G11" s="634"/>
      <c r="H11" s="634"/>
      <c r="I11" s="634"/>
      <c r="J11" s="634"/>
      <c r="K11" s="634"/>
      <c r="L11" s="634"/>
      <c r="M11" s="634"/>
      <c r="N11" s="635"/>
      <c r="O11" s="100"/>
      <c r="P11" s="604" t="s">
        <v>65</v>
      </c>
      <c r="Q11" s="605"/>
      <c r="R11" s="605"/>
      <c r="S11" s="605"/>
      <c r="T11" s="605"/>
      <c r="U11" s="101"/>
    </row>
    <row r="12" spans="2:21" ht="51" customHeight="1">
      <c r="B12" s="571"/>
      <c r="C12" s="574"/>
      <c r="D12" s="574"/>
      <c r="E12" s="636" t="s">
        <v>104</v>
      </c>
      <c r="F12" s="637"/>
      <c r="G12" s="638" t="s">
        <v>105</v>
      </c>
      <c r="H12" s="639"/>
      <c r="I12" s="638" t="s">
        <v>106</v>
      </c>
      <c r="J12" s="639"/>
      <c r="K12" s="640" t="s">
        <v>141</v>
      </c>
      <c r="L12" s="641"/>
      <c r="M12" s="640" t="s">
        <v>47</v>
      </c>
      <c r="N12" s="642"/>
      <c r="O12" s="102"/>
      <c r="P12" s="103" t="s">
        <v>69</v>
      </c>
      <c r="Q12" s="104" t="s">
        <v>70</v>
      </c>
      <c r="R12" s="105" t="s">
        <v>71</v>
      </c>
      <c r="S12" s="104" t="s">
        <v>72</v>
      </c>
      <c r="T12" s="105" t="s">
        <v>73</v>
      </c>
      <c r="U12" s="106" t="s">
        <v>74</v>
      </c>
    </row>
    <row r="13" spans="2:21" s="11" customFormat="1" ht="12.75" customHeight="1" thickBot="1">
      <c r="B13" s="631"/>
      <c r="C13" s="632"/>
      <c r="D13" s="632"/>
      <c r="E13" s="159" t="s">
        <v>40</v>
      </c>
      <c r="F13" s="160" t="s">
        <v>39</v>
      </c>
      <c r="G13" s="159" t="s">
        <v>37</v>
      </c>
      <c r="H13" s="161" t="s">
        <v>38</v>
      </c>
      <c r="I13" s="162" t="s">
        <v>41</v>
      </c>
      <c r="J13" s="163" t="s">
        <v>42</v>
      </c>
      <c r="K13" s="271" t="s">
        <v>35</v>
      </c>
      <c r="L13" s="273" t="s">
        <v>36</v>
      </c>
      <c r="M13" s="271" t="s">
        <v>43</v>
      </c>
      <c r="N13" s="272" t="s">
        <v>44</v>
      </c>
      <c r="O13" s="107"/>
      <c r="P13" s="108">
        <v>34</v>
      </c>
      <c r="Q13" s="109">
        <v>34</v>
      </c>
      <c r="R13" s="110">
        <v>34</v>
      </c>
      <c r="S13" s="109">
        <v>34</v>
      </c>
      <c r="T13" s="110">
        <v>34</v>
      </c>
      <c r="U13" s="111"/>
    </row>
    <row r="14" spans="2:21" ht="27" customHeight="1">
      <c r="B14" s="589" t="s">
        <v>27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1"/>
      <c r="O14" s="69"/>
      <c r="P14" s="609" t="s">
        <v>98</v>
      </c>
      <c r="Q14" s="610"/>
      <c r="R14" s="610"/>
      <c r="S14" s="610"/>
      <c r="T14" s="610"/>
      <c r="U14" s="611"/>
    </row>
    <row r="15" spans="2:21" s="12" customFormat="1" ht="17.25" customHeight="1">
      <c r="B15" s="568" t="s">
        <v>56</v>
      </c>
      <c r="C15" s="165" t="s">
        <v>0</v>
      </c>
      <c r="D15" s="165"/>
      <c r="E15" s="166">
        <v>5</v>
      </c>
      <c r="F15" s="167">
        <v>5</v>
      </c>
      <c r="G15" s="166">
        <v>6</v>
      </c>
      <c r="H15" s="167">
        <v>6</v>
      </c>
      <c r="I15" s="168">
        <v>4</v>
      </c>
      <c r="J15" s="169">
        <v>4</v>
      </c>
      <c r="K15" s="283">
        <v>3</v>
      </c>
      <c r="L15" s="284">
        <v>3</v>
      </c>
      <c r="M15" s="285">
        <v>3</v>
      </c>
      <c r="N15" s="286">
        <v>3</v>
      </c>
      <c r="O15" s="19"/>
      <c r="P15" s="96">
        <f aca="true" t="shared" si="0" ref="P15:P32">E15*$P$13</f>
        <v>170</v>
      </c>
      <c r="Q15" s="112">
        <f aca="true" t="shared" si="1" ref="Q15:Q32">G15*$Q$13</f>
        <v>204</v>
      </c>
      <c r="R15" s="113">
        <f aca="true" t="shared" si="2" ref="R15:R32">I15*$R$13</f>
        <v>136</v>
      </c>
      <c r="S15" s="112">
        <f aca="true" t="shared" si="3" ref="S15:S32">L15*$S$13</f>
        <v>102</v>
      </c>
      <c r="T15" s="96">
        <f>N15*$T$13</f>
        <v>102</v>
      </c>
      <c r="U15" s="114">
        <f>SUM(P15:T15)</f>
        <v>714</v>
      </c>
    </row>
    <row r="16" spans="2:21" s="12" customFormat="1" ht="17.25" customHeight="1">
      <c r="B16" s="579"/>
      <c r="C16" s="165" t="s">
        <v>1</v>
      </c>
      <c r="D16" s="165"/>
      <c r="E16" s="170">
        <v>3</v>
      </c>
      <c r="F16" s="171">
        <v>3</v>
      </c>
      <c r="G16" s="170">
        <v>3</v>
      </c>
      <c r="H16" s="171">
        <v>3</v>
      </c>
      <c r="I16" s="172">
        <v>2</v>
      </c>
      <c r="J16" s="173">
        <v>2</v>
      </c>
      <c r="K16" s="287">
        <v>2</v>
      </c>
      <c r="L16" s="288">
        <v>2</v>
      </c>
      <c r="M16" s="289">
        <v>3</v>
      </c>
      <c r="N16" s="286">
        <v>3</v>
      </c>
      <c r="O16" s="18"/>
      <c r="P16" s="115">
        <f t="shared" si="0"/>
        <v>102</v>
      </c>
      <c r="Q16" s="116">
        <f t="shared" si="1"/>
        <v>102</v>
      </c>
      <c r="R16" s="117">
        <f t="shared" si="2"/>
        <v>68</v>
      </c>
      <c r="S16" s="116">
        <f t="shared" si="3"/>
        <v>68</v>
      </c>
      <c r="T16" s="115">
        <f aca="true" t="shared" si="4" ref="T16:T32">M16*$T$13</f>
        <v>102</v>
      </c>
      <c r="U16" s="114">
        <f aca="true" t="shared" si="5" ref="U16:U32">SUM(P16:T16)</f>
        <v>442</v>
      </c>
    </row>
    <row r="17" spans="2:21" s="10" customFormat="1" ht="29.25" customHeight="1">
      <c r="B17" s="174" t="s">
        <v>51</v>
      </c>
      <c r="C17" s="165" t="s">
        <v>46</v>
      </c>
      <c r="D17" s="165"/>
      <c r="E17" s="170">
        <v>3</v>
      </c>
      <c r="F17" s="171">
        <v>3</v>
      </c>
      <c r="G17" s="170">
        <v>3</v>
      </c>
      <c r="H17" s="171">
        <v>3</v>
      </c>
      <c r="I17" s="172">
        <v>3</v>
      </c>
      <c r="J17" s="173">
        <v>3</v>
      </c>
      <c r="K17" s="287">
        <v>3</v>
      </c>
      <c r="L17" s="288">
        <v>3</v>
      </c>
      <c r="M17" s="289">
        <v>3</v>
      </c>
      <c r="N17" s="286">
        <v>3</v>
      </c>
      <c r="O17" s="18"/>
      <c r="P17" s="115">
        <f t="shared" si="0"/>
        <v>102</v>
      </c>
      <c r="Q17" s="116">
        <f t="shared" si="1"/>
        <v>102</v>
      </c>
      <c r="R17" s="117">
        <f t="shared" si="2"/>
        <v>102</v>
      </c>
      <c r="S17" s="116">
        <f t="shared" si="3"/>
        <v>102</v>
      </c>
      <c r="T17" s="115">
        <f t="shared" si="4"/>
        <v>102</v>
      </c>
      <c r="U17" s="114">
        <f t="shared" si="5"/>
        <v>510</v>
      </c>
    </row>
    <row r="18" spans="2:21" s="10" customFormat="1" ht="0.75" customHeight="1" hidden="1">
      <c r="B18" s="164" t="s">
        <v>119</v>
      </c>
      <c r="C18" s="175" t="s">
        <v>119</v>
      </c>
      <c r="D18" s="175"/>
      <c r="E18" s="170">
        <v>1</v>
      </c>
      <c r="F18" s="171">
        <v>1</v>
      </c>
      <c r="G18" s="187">
        <v>1</v>
      </c>
      <c r="H18" s="188">
        <v>1</v>
      </c>
      <c r="I18" s="172">
        <v>1</v>
      </c>
      <c r="J18" s="173">
        <v>1</v>
      </c>
      <c r="K18" s="287"/>
      <c r="L18" s="290"/>
      <c r="M18" s="289"/>
      <c r="N18" s="286"/>
      <c r="O18" s="18"/>
      <c r="P18" s="115">
        <f t="shared" si="0"/>
        <v>34</v>
      </c>
      <c r="Q18" s="116">
        <f t="shared" si="1"/>
        <v>34</v>
      </c>
      <c r="R18" s="117">
        <f t="shared" si="2"/>
        <v>34</v>
      </c>
      <c r="S18" s="116">
        <f t="shared" si="3"/>
        <v>0</v>
      </c>
      <c r="T18" s="115">
        <f t="shared" si="4"/>
        <v>0</v>
      </c>
      <c r="U18" s="114">
        <f t="shared" si="5"/>
        <v>102</v>
      </c>
    </row>
    <row r="19" spans="2:21" s="10" customFormat="1" ht="15" customHeight="1">
      <c r="B19" s="568" t="s">
        <v>18</v>
      </c>
      <c r="C19" s="583" t="s">
        <v>3</v>
      </c>
      <c r="D19" s="203" t="s">
        <v>54</v>
      </c>
      <c r="E19" s="618">
        <v>5</v>
      </c>
      <c r="F19" s="620">
        <v>5</v>
      </c>
      <c r="G19" s="626">
        <v>5</v>
      </c>
      <c r="H19" s="620">
        <v>5</v>
      </c>
      <c r="I19" s="179">
        <v>3</v>
      </c>
      <c r="J19" s="180">
        <v>3</v>
      </c>
      <c r="K19" s="291">
        <v>3</v>
      </c>
      <c r="L19" s="292">
        <v>3</v>
      </c>
      <c r="M19" s="293">
        <v>3</v>
      </c>
      <c r="N19" s="294">
        <v>3</v>
      </c>
      <c r="O19" s="85"/>
      <c r="P19" s="115">
        <f t="shared" si="0"/>
        <v>170</v>
      </c>
      <c r="Q19" s="116">
        <f t="shared" si="1"/>
        <v>170</v>
      </c>
      <c r="R19" s="117">
        <f t="shared" si="2"/>
        <v>102</v>
      </c>
      <c r="S19" s="116">
        <f t="shared" si="3"/>
        <v>102</v>
      </c>
      <c r="T19" s="115">
        <f t="shared" si="4"/>
        <v>102</v>
      </c>
      <c r="U19" s="114">
        <f t="shared" si="5"/>
        <v>646</v>
      </c>
    </row>
    <row r="20" spans="2:21" s="10" customFormat="1" ht="14.25" customHeight="1">
      <c r="B20" s="569"/>
      <c r="C20" s="584"/>
      <c r="D20" s="203" t="s">
        <v>55</v>
      </c>
      <c r="E20" s="624"/>
      <c r="F20" s="625"/>
      <c r="G20" s="627"/>
      <c r="H20" s="625"/>
      <c r="I20" s="179">
        <v>2</v>
      </c>
      <c r="J20" s="180">
        <v>2</v>
      </c>
      <c r="K20" s="291">
        <v>2</v>
      </c>
      <c r="L20" s="292">
        <v>2</v>
      </c>
      <c r="M20" s="293">
        <v>2</v>
      </c>
      <c r="N20" s="294">
        <v>2</v>
      </c>
      <c r="O20" s="85"/>
      <c r="P20" s="115">
        <f t="shared" si="0"/>
        <v>0</v>
      </c>
      <c r="Q20" s="116">
        <f t="shared" si="1"/>
        <v>0</v>
      </c>
      <c r="R20" s="117">
        <f t="shared" si="2"/>
        <v>68</v>
      </c>
      <c r="S20" s="116">
        <f t="shared" si="3"/>
        <v>68</v>
      </c>
      <c r="T20" s="115">
        <f t="shared" si="4"/>
        <v>68</v>
      </c>
      <c r="U20" s="114">
        <f t="shared" si="5"/>
        <v>204</v>
      </c>
    </row>
    <row r="21" spans="2:21" s="10" customFormat="1" ht="14.25" customHeight="1">
      <c r="B21" s="569"/>
      <c r="C21" s="585"/>
      <c r="D21" s="203" t="s">
        <v>116</v>
      </c>
      <c r="E21" s="619"/>
      <c r="F21" s="621"/>
      <c r="G21" s="628"/>
      <c r="H21" s="621"/>
      <c r="I21" s="179">
        <v>1</v>
      </c>
      <c r="J21" s="180">
        <v>1</v>
      </c>
      <c r="K21" s="291"/>
      <c r="L21" s="292"/>
      <c r="M21" s="293"/>
      <c r="N21" s="294"/>
      <c r="O21" s="85"/>
      <c r="P21" s="115">
        <f t="shared" si="0"/>
        <v>0</v>
      </c>
      <c r="Q21" s="116">
        <f t="shared" si="1"/>
        <v>0</v>
      </c>
      <c r="R21" s="117">
        <f t="shared" si="2"/>
        <v>34</v>
      </c>
      <c r="S21" s="116">
        <f t="shared" si="3"/>
        <v>0</v>
      </c>
      <c r="T21" s="115">
        <f t="shared" si="4"/>
        <v>0</v>
      </c>
      <c r="U21" s="114">
        <f t="shared" si="5"/>
        <v>34</v>
      </c>
    </row>
    <row r="22" spans="2:21" s="10" customFormat="1" ht="15" customHeight="1">
      <c r="B22" s="579"/>
      <c r="C22" s="176" t="s">
        <v>93</v>
      </c>
      <c r="D22" s="176"/>
      <c r="E22" s="177"/>
      <c r="F22" s="178"/>
      <c r="G22" s="201"/>
      <c r="H22" s="202"/>
      <c r="I22" s="179">
        <v>1</v>
      </c>
      <c r="J22" s="180">
        <v>1</v>
      </c>
      <c r="K22" s="291">
        <v>1</v>
      </c>
      <c r="L22" s="292">
        <v>1</v>
      </c>
      <c r="M22" s="293">
        <v>1</v>
      </c>
      <c r="N22" s="294">
        <v>1</v>
      </c>
      <c r="O22" s="85"/>
      <c r="P22" s="115">
        <f t="shared" si="0"/>
        <v>0</v>
      </c>
      <c r="Q22" s="116">
        <f t="shared" si="1"/>
        <v>0</v>
      </c>
      <c r="R22" s="117">
        <f t="shared" si="2"/>
        <v>34</v>
      </c>
      <c r="S22" s="116">
        <f t="shared" si="3"/>
        <v>34</v>
      </c>
      <c r="T22" s="115">
        <f t="shared" si="4"/>
        <v>34</v>
      </c>
      <c r="U22" s="114">
        <f t="shared" si="5"/>
        <v>102</v>
      </c>
    </row>
    <row r="23" spans="2:21" s="10" customFormat="1" ht="15" customHeight="1">
      <c r="B23" s="568" t="s">
        <v>108</v>
      </c>
      <c r="C23" s="583" t="s">
        <v>4</v>
      </c>
      <c r="D23" s="203" t="s">
        <v>117</v>
      </c>
      <c r="E23" s="177"/>
      <c r="F23" s="178"/>
      <c r="G23" s="618">
        <v>2</v>
      </c>
      <c r="H23" s="620">
        <v>2</v>
      </c>
      <c r="I23" s="618">
        <v>2</v>
      </c>
      <c r="J23" s="620">
        <v>2</v>
      </c>
      <c r="K23" s="643">
        <v>2</v>
      </c>
      <c r="L23" s="645">
        <v>2</v>
      </c>
      <c r="M23" s="643">
        <v>3</v>
      </c>
      <c r="N23" s="645">
        <v>3</v>
      </c>
      <c r="O23" s="85"/>
      <c r="P23" s="115">
        <f t="shared" si="0"/>
        <v>0</v>
      </c>
      <c r="Q23" s="116">
        <f t="shared" si="1"/>
        <v>68</v>
      </c>
      <c r="R23" s="117">
        <f t="shared" si="2"/>
        <v>68</v>
      </c>
      <c r="S23" s="116">
        <f t="shared" si="3"/>
        <v>68</v>
      </c>
      <c r="T23" s="115">
        <f t="shared" si="4"/>
        <v>102</v>
      </c>
      <c r="U23" s="114">
        <f t="shared" si="5"/>
        <v>306</v>
      </c>
    </row>
    <row r="24" spans="2:21" s="10" customFormat="1" ht="14.25" customHeight="1">
      <c r="B24" s="569"/>
      <c r="C24" s="584"/>
      <c r="D24" s="203" t="s">
        <v>118</v>
      </c>
      <c r="E24" s="177">
        <v>2</v>
      </c>
      <c r="F24" s="178">
        <v>2</v>
      </c>
      <c r="G24" s="619"/>
      <c r="H24" s="621"/>
      <c r="I24" s="619"/>
      <c r="J24" s="621"/>
      <c r="K24" s="644"/>
      <c r="L24" s="646"/>
      <c r="M24" s="644"/>
      <c r="N24" s="646"/>
      <c r="O24" s="85"/>
      <c r="P24" s="115">
        <f t="shared" si="0"/>
        <v>68</v>
      </c>
      <c r="Q24" s="116">
        <f t="shared" si="1"/>
        <v>0</v>
      </c>
      <c r="R24" s="117">
        <f t="shared" si="2"/>
        <v>0</v>
      </c>
      <c r="S24" s="116">
        <f t="shared" si="3"/>
        <v>0</v>
      </c>
      <c r="T24" s="115">
        <f t="shared" si="4"/>
        <v>0</v>
      </c>
      <c r="U24" s="114">
        <f>SUM(P24:T24)</f>
        <v>68</v>
      </c>
    </row>
    <row r="25" spans="2:21" s="10" customFormat="1" ht="14.25" customHeight="1">
      <c r="B25" s="569"/>
      <c r="C25" s="176" t="s">
        <v>24</v>
      </c>
      <c r="D25" s="176"/>
      <c r="E25" s="177"/>
      <c r="F25" s="178"/>
      <c r="G25" s="177">
        <v>1</v>
      </c>
      <c r="H25" s="178">
        <v>1</v>
      </c>
      <c r="I25" s="179">
        <v>1</v>
      </c>
      <c r="J25" s="180">
        <v>1</v>
      </c>
      <c r="K25" s="291">
        <v>1</v>
      </c>
      <c r="L25" s="292">
        <v>1</v>
      </c>
      <c r="M25" s="293">
        <v>1</v>
      </c>
      <c r="N25" s="294">
        <v>1</v>
      </c>
      <c r="O25" s="85"/>
      <c r="P25" s="115">
        <f t="shared" si="0"/>
        <v>0</v>
      </c>
      <c r="Q25" s="116">
        <f t="shared" si="1"/>
        <v>34</v>
      </c>
      <c r="R25" s="117">
        <f t="shared" si="2"/>
        <v>34</v>
      </c>
      <c r="S25" s="116">
        <f t="shared" si="3"/>
        <v>34</v>
      </c>
      <c r="T25" s="115">
        <f t="shared" si="4"/>
        <v>34</v>
      </c>
      <c r="U25" s="114">
        <f t="shared" si="5"/>
        <v>136</v>
      </c>
    </row>
    <row r="26" spans="2:21" s="10" customFormat="1" ht="14.25" customHeight="1">
      <c r="B26" s="569"/>
      <c r="C26" s="176" t="s">
        <v>5</v>
      </c>
      <c r="D26" s="176"/>
      <c r="E26" s="177">
        <v>1</v>
      </c>
      <c r="F26" s="178">
        <v>1</v>
      </c>
      <c r="G26" s="177">
        <v>1</v>
      </c>
      <c r="H26" s="178">
        <v>1</v>
      </c>
      <c r="I26" s="179">
        <v>2</v>
      </c>
      <c r="J26" s="180">
        <v>2</v>
      </c>
      <c r="K26" s="291">
        <v>2</v>
      </c>
      <c r="L26" s="292">
        <v>2</v>
      </c>
      <c r="M26" s="293">
        <v>2</v>
      </c>
      <c r="N26" s="294">
        <v>2</v>
      </c>
      <c r="O26" s="85"/>
      <c r="P26" s="115">
        <f t="shared" si="0"/>
        <v>34</v>
      </c>
      <c r="Q26" s="116">
        <f t="shared" si="1"/>
        <v>34</v>
      </c>
      <c r="R26" s="117">
        <f t="shared" si="2"/>
        <v>68</v>
      </c>
      <c r="S26" s="116">
        <f t="shared" si="3"/>
        <v>68</v>
      </c>
      <c r="T26" s="115">
        <f t="shared" si="4"/>
        <v>68</v>
      </c>
      <c r="U26" s="114">
        <f t="shared" si="5"/>
        <v>272</v>
      </c>
    </row>
    <row r="27" spans="2:21" s="10" customFormat="1" ht="14.25" customHeight="1">
      <c r="B27" s="568" t="s">
        <v>67</v>
      </c>
      <c r="C27" s="176" t="s">
        <v>8</v>
      </c>
      <c r="D27" s="176"/>
      <c r="E27" s="170">
        <v>1</v>
      </c>
      <c r="F27" s="171">
        <v>1</v>
      </c>
      <c r="G27" s="170">
        <v>1</v>
      </c>
      <c r="H27" s="171">
        <v>1</v>
      </c>
      <c r="I27" s="172">
        <v>1</v>
      </c>
      <c r="J27" s="173">
        <v>1</v>
      </c>
      <c r="K27" s="287">
        <v>2</v>
      </c>
      <c r="L27" s="288">
        <v>2</v>
      </c>
      <c r="M27" s="289">
        <v>2</v>
      </c>
      <c r="N27" s="286">
        <v>2</v>
      </c>
      <c r="O27" s="18"/>
      <c r="P27" s="115">
        <f t="shared" si="0"/>
        <v>34</v>
      </c>
      <c r="Q27" s="116">
        <f t="shared" si="1"/>
        <v>34</v>
      </c>
      <c r="R27" s="117">
        <f t="shared" si="2"/>
        <v>34</v>
      </c>
      <c r="S27" s="116">
        <f t="shared" si="3"/>
        <v>68</v>
      </c>
      <c r="T27" s="115">
        <f t="shared" si="4"/>
        <v>68</v>
      </c>
      <c r="U27" s="114">
        <f t="shared" si="5"/>
        <v>238</v>
      </c>
    </row>
    <row r="28" spans="2:21" s="10" customFormat="1" ht="14.25" customHeight="1">
      <c r="B28" s="569"/>
      <c r="C28" s="176" t="s">
        <v>7</v>
      </c>
      <c r="D28" s="176"/>
      <c r="E28" s="170"/>
      <c r="F28" s="171"/>
      <c r="G28" s="170"/>
      <c r="H28" s="171"/>
      <c r="I28" s="172"/>
      <c r="J28" s="173"/>
      <c r="K28" s="287">
        <v>2</v>
      </c>
      <c r="L28" s="288">
        <v>2</v>
      </c>
      <c r="M28" s="289">
        <v>2</v>
      </c>
      <c r="N28" s="286">
        <v>2</v>
      </c>
      <c r="O28" s="18"/>
      <c r="P28" s="115">
        <f t="shared" si="0"/>
        <v>0</v>
      </c>
      <c r="Q28" s="116">
        <f t="shared" si="1"/>
        <v>0</v>
      </c>
      <c r="R28" s="117">
        <f t="shared" si="2"/>
        <v>0</v>
      </c>
      <c r="S28" s="116">
        <f t="shared" si="3"/>
        <v>68</v>
      </c>
      <c r="T28" s="115">
        <f t="shared" si="4"/>
        <v>68</v>
      </c>
      <c r="U28" s="114">
        <f t="shared" si="5"/>
        <v>136</v>
      </c>
    </row>
    <row r="29" spans="2:21" s="10" customFormat="1" ht="14.25" customHeight="1">
      <c r="B29" s="569"/>
      <c r="C29" s="176" t="s">
        <v>6</v>
      </c>
      <c r="D29" s="176"/>
      <c r="E29" s="170"/>
      <c r="F29" s="171"/>
      <c r="G29" s="170"/>
      <c r="H29" s="171"/>
      <c r="I29" s="172">
        <v>2</v>
      </c>
      <c r="J29" s="173">
        <v>2</v>
      </c>
      <c r="K29" s="287">
        <v>2</v>
      </c>
      <c r="L29" s="288">
        <v>2</v>
      </c>
      <c r="M29" s="289">
        <v>3</v>
      </c>
      <c r="N29" s="286">
        <v>3</v>
      </c>
      <c r="O29" s="18"/>
      <c r="P29" s="115">
        <f t="shared" si="0"/>
        <v>0</v>
      </c>
      <c r="Q29" s="116">
        <f t="shared" si="1"/>
        <v>0</v>
      </c>
      <c r="R29" s="117">
        <f t="shared" si="2"/>
        <v>68</v>
      </c>
      <c r="S29" s="116">
        <f t="shared" si="3"/>
        <v>68</v>
      </c>
      <c r="T29" s="115">
        <f t="shared" si="4"/>
        <v>102</v>
      </c>
      <c r="U29" s="114">
        <f t="shared" si="5"/>
        <v>238</v>
      </c>
    </row>
    <row r="30" spans="2:21" s="10" customFormat="1" ht="17.25" customHeight="1">
      <c r="B30" s="599" t="s">
        <v>20</v>
      </c>
      <c r="C30" s="176" t="s">
        <v>9</v>
      </c>
      <c r="D30" s="176"/>
      <c r="E30" s="177">
        <v>1</v>
      </c>
      <c r="F30" s="178">
        <v>1</v>
      </c>
      <c r="G30" s="177">
        <v>1</v>
      </c>
      <c r="H30" s="178">
        <v>1</v>
      </c>
      <c r="I30" s="179">
        <v>1</v>
      </c>
      <c r="J30" s="180">
        <v>1</v>
      </c>
      <c r="K30" s="287">
        <v>1</v>
      </c>
      <c r="L30" s="288">
        <v>1</v>
      </c>
      <c r="M30" s="289"/>
      <c r="N30" s="286"/>
      <c r="O30" s="18"/>
      <c r="P30" s="115">
        <f t="shared" si="0"/>
        <v>34</v>
      </c>
      <c r="Q30" s="116">
        <f t="shared" si="1"/>
        <v>34</v>
      </c>
      <c r="R30" s="117">
        <f t="shared" si="2"/>
        <v>34</v>
      </c>
      <c r="S30" s="116">
        <f t="shared" si="3"/>
        <v>34</v>
      </c>
      <c r="T30" s="115">
        <f t="shared" si="4"/>
        <v>0</v>
      </c>
      <c r="U30" s="114">
        <f t="shared" si="5"/>
        <v>136</v>
      </c>
    </row>
    <row r="31" spans="2:21" s="10" customFormat="1" ht="18.75" customHeight="1" hidden="1">
      <c r="B31" s="599"/>
      <c r="C31" s="176" t="s">
        <v>30</v>
      </c>
      <c r="D31" s="176"/>
      <c r="E31" s="170">
        <v>1</v>
      </c>
      <c r="F31" s="171">
        <v>1</v>
      </c>
      <c r="G31" s="170">
        <v>1</v>
      </c>
      <c r="H31" s="171">
        <v>1</v>
      </c>
      <c r="I31" s="172">
        <v>1</v>
      </c>
      <c r="J31" s="173">
        <v>1</v>
      </c>
      <c r="K31" s="289"/>
      <c r="L31" s="286"/>
      <c r="M31" s="289"/>
      <c r="N31" s="286"/>
      <c r="O31" s="18"/>
      <c r="P31" s="115">
        <f t="shared" si="0"/>
        <v>34</v>
      </c>
      <c r="Q31" s="116">
        <f t="shared" si="1"/>
        <v>34</v>
      </c>
      <c r="R31" s="117">
        <f t="shared" si="2"/>
        <v>34</v>
      </c>
      <c r="S31" s="116">
        <f t="shared" si="3"/>
        <v>0</v>
      </c>
      <c r="T31" s="115">
        <f t="shared" si="4"/>
        <v>0</v>
      </c>
      <c r="U31" s="114">
        <f t="shared" si="5"/>
        <v>102</v>
      </c>
    </row>
    <row r="32" spans="2:21" s="12" customFormat="1" ht="17.25" customHeight="1">
      <c r="B32" s="181" t="s">
        <v>10</v>
      </c>
      <c r="C32" s="165" t="s">
        <v>10</v>
      </c>
      <c r="D32" s="165"/>
      <c r="E32" s="170">
        <v>2</v>
      </c>
      <c r="F32" s="171">
        <v>2</v>
      </c>
      <c r="G32" s="170">
        <v>2</v>
      </c>
      <c r="H32" s="171">
        <v>2</v>
      </c>
      <c r="I32" s="172">
        <v>2</v>
      </c>
      <c r="J32" s="173">
        <v>2</v>
      </c>
      <c r="K32" s="287">
        <v>1</v>
      </c>
      <c r="L32" s="288">
        <v>1</v>
      </c>
      <c r="M32" s="289"/>
      <c r="N32" s="286"/>
      <c r="O32" s="18"/>
      <c r="P32" s="115">
        <f t="shared" si="0"/>
        <v>68</v>
      </c>
      <c r="Q32" s="116">
        <f t="shared" si="1"/>
        <v>68</v>
      </c>
      <c r="R32" s="117">
        <f t="shared" si="2"/>
        <v>68</v>
      </c>
      <c r="S32" s="116">
        <f t="shared" si="3"/>
        <v>34</v>
      </c>
      <c r="T32" s="115">
        <f t="shared" si="4"/>
        <v>0</v>
      </c>
      <c r="U32" s="114">
        <f t="shared" si="5"/>
        <v>238</v>
      </c>
    </row>
    <row r="33" spans="2:21" s="10" customFormat="1" ht="25.5" customHeight="1">
      <c r="B33" s="649" t="s">
        <v>60</v>
      </c>
      <c r="C33" s="165" t="s">
        <v>12</v>
      </c>
      <c r="D33" s="165" t="s">
        <v>12</v>
      </c>
      <c r="E33" s="170">
        <v>3</v>
      </c>
      <c r="F33" s="171">
        <v>3</v>
      </c>
      <c r="G33" s="170">
        <v>3</v>
      </c>
      <c r="H33" s="171">
        <v>3</v>
      </c>
      <c r="I33" s="172">
        <v>3</v>
      </c>
      <c r="J33" s="173">
        <v>3</v>
      </c>
      <c r="K33" s="287">
        <v>3</v>
      </c>
      <c r="L33" s="288">
        <v>3</v>
      </c>
      <c r="M33" s="289">
        <v>3</v>
      </c>
      <c r="N33" s="295">
        <v>3</v>
      </c>
      <c r="O33" s="18"/>
      <c r="P33" s="115">
        <f>E33*$P$13</f>
        <v>102</v>
      </c>
      <c r="Q33" s="116">
        <f>G33*$Q$13</f>
        <v>102</v>
      </c>
      <c r="R33" s="117">
        <f>I33*$R$13</f>
        <v>102</v>
      </c>
      <c r="S33" s="116">
        <f>L33*$S$13</f>
        <v>102</v>
      </c>
      <c r="T33" s="115">
        <f>M33*$T$13</f>
        <v>102</v>
      </c>
      <c r="U33" s="114">
        <f>SUM(P33:T33)</f>
        <v>510</v>
      </c>
    </row>
    <row r="34" spans="2:21" s="10" customFormat="1" ht="25.5" customHeight="1">
      <c r="B34" s="650"/>
      <c r="C34" s="165" t="s">
        <v>11</v>
      </c>
      <c r="D34" s="165" t="s">
        <v>11</v>
      </c>
      <c r="E34" s="187"/>
      <c r="F34" s="188"/>
      <c r="G34" s="187"/>
      <c r="H34" s="188"/>
      <c r="I34" s="189"/>
      <c r="J34" s="190"/>
      <c r="K34" s="287">
        <v>1</v>
      </c>
      <c r="L34" s="288">
        <v>1</v>
      </c>
      <c r="M34" s="289">
        <v>1</v>
      </c>
      <c r="N34" s="286">
        <v>1</v>
      </c>
      <c r="O34" s="18"/>
      <c r="P34" s="370">
        <f>E34*$P$13</f>
        <v>0</v>
      </c>
      <c r="Q34" s="371">
        <f>G34*$Q$13</f>
        <v>0</v>
      </c>
      <c r="R34" s="372">
        <f>I34*$R$13</f>
        <v>0</v>
      </c>
      <c r="S34" s="371">
        <f>L34*$S$13</f>
        <v>34</v>
      </c>
      <c r="T34" s="373">
        <f>M34*$T$13</f>
        <v>34</v>
      </c>
      <c r="U34" s="374">
        <f>SUM(P34:T34)</f>
        <v>68</v>
      </c>
    </row>
    <row r="35" spans="2:21" s="12" customFormat="1" ht="31.5" customHeight="1" thickBot="1">
      <c r="B35" s="586" t="s">
        <v>13</v>
      </c>
      <c r="C35" s="587"/>
      <c r="D35" s="588"/>
      <c r="E35" s="191">
        <f aca="true" t="shared" si="6" ref="E35:N35">SUM(E15:E32,E33:E34)</f>
        <v>28</v>
      </c>
      <c r="F35" s="192">
        <f t="shared" si="6"/>
        <v>28</v>
      </c>
      <c r="G35" s="191">
        <f t="shared" si="6"/>
        <v>30</v>
      </c>
      <c r="H35" s="192">
        <f t="shared" si="6"/>
        <v>30</v>
      </c>
      <c r="I35" s="191">
        <f t="shared" si="6"/>
        <v>32</v>
      </c>
      <c r="J35" s="192">
        <f t="shared" si="6"/>
        <v>32</v>
      </c>
      <c r="K35" s="279">
        <f t="shared" si="6"/>
        <v>31</v>
      </c>
      <c r="L35" s="280">
        <f t="shared" si="6"/>
        <v>31</v>
      </c>
      <c r="M35" s="279">
        <f t="shared" si="6"/>
        <v>32</v>
      </c>
      <c r="N35" s="296">
        <f t="shared" si="6"/>
        <v>32</v>
      </c>
      <c r="O35" s="18"/>
      <c r="P35" s="375">
        <f>SUM(P15:P32,P33:P34)</f>
        <v>952</v>
      </c>
      <c r="Q35" s="36">
        <f>SUM(Q15:Q32,Q33:Q34)</f>
        <v>1020</v>
      </c>
      <c r="R35" s="36">
        <f>SUM(R15:R32,R33:R34)</f>
        <v>1088</v>
      </c>
      <c r="S35" s="36">
        <f>SUM(S15:S32,S33:S34)</f>
        <v>1054</v>
      </c>
      <c r="T35" s="36">
        <f>SUM(T15:T32,T33:T34)</f>
        <v>1088</v>
      </c>
      <c r="U35" s="118">
        <f>SUM(U15:U34)</f>
        <v>5202</v>
      </c>
    </row>
    <row r="36" spans="2:21" ht="15" customHeight="1" thickBot="1">
      <c r="B36" s="570" t="s">
        <v>15</v>
      </c>
      <c r="C36" s="573" t="s">
        <v>16</v>
      </c>
      <c r="D36" s="573" t="s">
        <v>115</v>
      </c>
      <c r="E36" s="596" t="s">
        <v>17</v>
      </c>
      <c r="F36" s="597"/>
      <c r="G36" s="597"/>
      <c r="H36" s="597"/>
      <c r="I36" s="597"/>
      <c r="J36" s="597"/>
      <c r="K36" s="597"/>
      <c r="L36" s="597"/>
      <c r="M36" s="597"/>
      <c r="N36" s="598"/>
      <c r="O36" s="67"/>
      <c r="P36" s="606" t="s">
        <v>65</v>
      </c>
      <c r="Q36" s="607"/>
      <c r="R36" s="607"/>
      <c r="S36" s="607"/>
      <c r="T36" s="608"/>
      <c r="U36" s="37"/>
    </row>
    <row r="37" spans="2:21" ht="51" customHeight="1">
      <c r="B37" s="571"/>
      <c r="C37" s="574"/>
      <c r="D37" s="574"/>
      <c r="E37" s="549" t="s">
        <v>104</v>
      </c>
      <c r="F37" s="550"/>
      <c r="G37" s="549" t="s">
        <v>105</v>
      </c>
      <c r="H37" s="550"/>
      <c r="I37" s="549" t="s">
        <v>106</v>
      </c>
      <c r="J37" s="550"/>
      <c r="K37" s="647" t="s">
        <v>33</v>
      </c>
      <c r="L37" s="648"/>
      <c r="M37" s="647" t="s">
        <v>47</v>
      </c>
      <c r="N37" s="648"/>
      <c r="O37" s="66"/>
      <c r="P37" s="119" t="s">
        <v>69</v>
      </c>
      <c r="Q37" s="120" t="s">
        <v>70</v>
      </c>
      <c r="R37" s="121" t="s">
        <v>71</v>
      </c>
      <c r="S37" s="120" t="s">
        <v>72</v>
      </c>
      <c r="T37" s="122" t="s">
        <v>73</v>
      </c>
      <c r="U37" s="35" t="s">
        <v>77</v>
      </c>
    </row>
    <row r="38" spans="2:21" s="11" customFormat="1" ht="12.75" customHeight="1" thickBot="1">
      <c r="B38" s="572"/>
      <c r="C38" s="575"/>
      <c r="D38" s="575"/>
      <c r="E38" s="182" t="s">
        <v>40</v>
      </c>
      <c r="F38" s="183" t="s">
        <v>39</v>
      </c>
      <c r="G38" s="182" t="s">
        <v>37</v>
      </c>
      <c r="H38" s="184" t="s">
        <v>38</v>
      </c>
      <c r="I38" s="185" t="s">
        <v>41</v>
      </c>
      <c r="J38" s="186" t="s">
        <v>42</v>
      </c>
      <c r="K38" s="276" t="s">
        <v>35</v>
      </c>
      <c r="L38" s="278" t="s">
        <v>36</v>
      </c>
      <c r="M38" s="276" t="s">
        <v>43</v>
      </c>
      <c r="N38" s="277" t="s">
        <v>44</v>
      </c>
      <c r="O38" s="14"/>
      <c r="P38" s="38">
        <v>34</v>
      </c>
      <c r="Q38" s="39">
        <v>34</v>
      </c>
      <c r="R38" s="40">
        <v>34</v>
      </c>
      <c r="S38" s="39">
        <v>34</v>
      </c>
      <c r="T38" s="41">
        <v>34</v>
      </c>
      <c r="U38" s="42"/>
    </row>
    <row r="39" spans="2:21" s="10" customFormat="1" ht="17.25" customHeight="1">
      <c r="B39" s="592" t="s">
        <v>34</v>
      </c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4"/>
      <c r="O39" s="70"/>
      <c r="P39" s="609" t="s">
        <v>68</v>
      </c>
      <c r="Q39" s="610"/>
      <c r="R39" s="610"/>
      <c r="S39" s="610"/>
      <c r="T39" s="610"/>
      <c r="U39" s="611"/>
    </row>
    <row r="40" spans="2:21" s="10" customFormat="1" ht="27.75" customHeight="1">
      <c r="B40" s="651" t="s">
        <v>23</v>
      </c>
      <c r="C40" s="196" t="s">
        <v>146</v>
      </c>
      <c r="D40" s="195"/>
      <c r="E40" s="187"/>
      <c r="F40" s="188"/>
      <c r="G40" s="187"/>
      <c r="H40" s="190"/>
      <c r="I40" s="187"/>
      <c r="J40" s="188"/>
      <c r="K40" s="300"/>
      <c r="L40" s="295"/>
      <c r="M40" s="301">
        <v>1</v>
      </c>
      <c r="N40" s="295">
        <v>1</v>
      </c>
      <c r="O40" s="86"/>
      <c r="P40" s="115">
        <f aca="true" t="shared" si="7" ref="P40:P45">E40*$P$13</f>
        <v>0</v>
      </c>
      <c r="Q40" s="116">
        <f aca="true" t="shared" si="8" ref="Q40:Q45">G40*$Q$13</f>
        <v>0</v>
      </c>
      <c r="R40" s="117">
        <f aca="true" t="shared" si="9" ref="R40:R45">I40*$R$13</f>
        <v>0</v>
      </c>
      <c r="S40" s="116">
        <f aca="true" t="shared" si="10" ref="S40:S45">L40*$S$13</f>
        <v>0</v>
      </c>
      <c r="T40" s="115">
        <f aca="true" t="shared" si="11" ref="T40:T45">M40*$T$13</f>
        <v>34</v>
      </c>
      <c r="U40" s="114">
        <f aca="true" t="shared" si="12" ref="U40:U45">SUM(P40:T40)</f>
        <v>34</v>
      </c>
    </row>
    <row r="41" spans="2:21" s="10" customFormat="1" ht="27.75" customHeight="1">
      <c r="B41" s="652"/>
      <c r="C41" s="196" t="s">
        <v>147</v>
      </c>
      <c r="D41" s="196"/>
      <c r="E41" s="170"/>
      <c r="F41" s="173"/>
      <c r="G41" s="187"/>
      <c r="H41" s="190"/>
      <c r="I41" s="170"/>
      <c r="J41" s="171"/>
      <c r="K41" s="274"/>
      <c r="L41" s="275"/>
      <c r="M41" s="274">
        <v>1</v>
      </c>
      <c r="N41" s="275">
        <v>1</v>
      </c>
      <c r="O41" s="17"/>
      <c r="P41" s="115">
        <f t="shared" si="7"/>
        <v>0</v>
      </c>
      <c r="Q41" s="116">
        <f t="shared" si="8"/>
        <v>0</v>
      </c>
      <c r="R41" s="117">
        <f t="shared" si="9"/>
        <v>0</v>
      </c>
      <c r="S41" s="116">
        <f t="shared" si="10"/>
        <v>0</v>
      </c>
      <c r="T41" s="115">
        <f t="shared" si="11"/>
        <v>34</v>
      </c>
      <c r="U41" s="114">
        <f t="shared" si="12"/>
        <v>34</v>
      </c>
    </row>
    <row r="42" spans="2:21" s="10" customFormat="1" ht="27.75" customHeight="1">
      <c r="B42" s="652"/>
      <c r="C42" s="196" t="s">
        <v>150</v>
      </c>
      <c r="D42" s="196"/>
      <c r="E42" s="170"/>
      <c r="F42" s="173"/>
      <c r="G42" s="187"/>
      <c r="H42" s="190"/>
      <c r="I42" s="170"/>
      <c r="J42" s="171"/>
      <c r="K42" s="274">
        <v>1</v>
      </c>
      <c r="L42" s="275">
        <v>1</v>
      </c>
      <c r="M42" s="274"/>
      <c r="N42" s="275"/>
      <c r="O42" s="17"/>
      <c r="P42" s="115">
        <f t="shared" si="7"/>
        <v>0</v>
      </c>
      <c r="Q42" s="116">
        <f t="shared" si="8"/>
        <v>0</v>
      </c>
      <c r="R42" s="117">
        <f t="shared" si="9"/>
        <v>0</v>
      </c>
      <c r="S42" s="116">
        <f t="shared" si="10"/>
        <v>34</v>
      </c>
      <c r="T42" s="115">
        <f t="shared" si="11"/>
        <v>0</v>
      </c>
      <c r="U42" s="114">
        <f t="shared" si="12"/>
        <v>34</v>
      </c>
    </row>
    <row r="43" spans="2:21" s="10" customFormat="1" ht="15.75" customHeight="1">
      <c r="B43" s="618" t="s">
        <v>120</v>
      </c>
      <c r="C43" s="1" t="s">
        <v>143</v>
      </c>
      <c r="D43" s="194"/>
      <c r="E43" s="187"/>
      <c r="F43" s="188"/>
      <c r="G43" s="187"/>
      <c r="H43" s="190"/>
      <c r="I43" s="187"/>
      <c r="J43" s="188"/>
      <c r="K43" s="300"/>
      <c r="L43" s="295"/>
      <c r="M43" s="301">
        <v>1</v>
      </c>
      <c r="N43" s="295"/>
      <c r="O43" s="86"/>
      <c r="P43" s="115">
        <f t="shared" si="7"/>
        <v>0</v>
      </c>
      <c r="Q43" s="116">
        <f t="shared" si="8"/>
        <v>0</v>
      </c>
      <c r="R43" s="117">
        <f t="shared" si="9"/>
        <v>0</v>
      </c>
      <c r="S43" s="116">
        <f t="shared" si="10"/>
        <v>0</v>
      </c>
      <c r="T43" s="115">
        <f t="shared" si="11"/>
        <v>34</v>
      </c>
      <c r="U43" s="114">
        <f t="shared" si="12"/>
        <v>34</v>
      </c>
    </row>
    <row r="44" spans="2:21" s="10" customFormat="1" ht="15.75" customHeight="1">
      <c r="B44" s="624"/>
      <c r="C44" s="434" t="s">
        <v>142</v>
      </c>
      <c r="D44" s="194"/>
      <c r="E44" s="170"/>
      <c r="F44" s="171"/>
      <c r="G44" s="170"/>
      <c r="H44" s="173"/>
      <c r="I44" s="170"/>
      <c r="J44" s="171"/>
      <c r="K44" s="287"/>
      <c r="L44" s="286"/>
      <c r="M44" s="302">
        <v>1</v>
      </c>
      <c r="N44" s="286"/>
      <c r="O44" s="86"/>
      <c r="P44" s="115">
        <f t="shared" si="7"/>
        <v>0</v>
      </c>
      <c r="Q44" s="116">
        <f t="shared" si="8"/>
        <v>0</v>
      </c>
      <c r="R44" s="117">
        <f t="shared" si="9"/>
        <v>0</v>
      </c>
      <c r="S44" s="116">
        <f t="shared" si="10"/>
        <v>0</v>
      </c>
      <c r="T44" s="115">
        <f t="shared" si="11"/>
        <v>34</v>
      </c>
      <c r="U44" s="114">
        <f t="shared" si="12"/>
        <v>34</v>
      </c>
    </row>
    <row r="45" spans="2:21" s="10" customFormat="1" ht="15.75" customHeight="1">
      <c r="B45" s="624"/>
      <c r="C45" s="1" t="s">
        <v>144</v>
      </c>
      <c r="D45" s="194"/>
      <c r="E45" s="200"/>
      <c r="F45" s="199"/>
      <c r="G45" s="200"/>
      <c r="H45" s="204"/>
      <c r="I45" s="200"/>
      <c r="J45" s="199"/>
      <c r="K45" s="297"/>
      <c r="L45" s="298"/>
      <c r="M45" s="299"/>
      <c r="N45" s="298">
        <v>1</v>
      </c>
      <c r="O45" s="86"/>
      <c r="P45" s="115">
        <f t="shared" si="7"/>
        <v>0</v>
      </c>
      <c r="Q45" s="116">
        <f t="shared" si="8"/>
        <v>0</v>
      </c>
      <c r="R45" s="117">
        <f t="shared" si="9"/>
        <v>0</v>
      </c>
      <c r="S45" s="116">
        <f t="shared" si="10"/>
        <v>0</v>
      </c>
      <c r="T45" s="115">
        <f t="shared" si="11"/>
        <v>0</v>
      </c>
      <c r="U45" s="114">
        <f t="shared" si="12"/>
        <v>0</v>
      </c>
    </row>
    <row r="46" spans="2:21" s="10" customFormat="1" ht="34.5" customHeight="1">
      <c r="B46" s="619"/>
      <c r="C46" s="435" t="s">
        <v>145</v>
      </c>
      <c r="D46" s="194"/>
      <c r="E46" s="170"/>
      <c r="F46" s="171"/>
      <c r="G46" s="170"/>
      <c r="H46" s="173"/>
      <c r="I46" s="170"/>
      <c r="J46" s="171"/>
      <c r="K46" s="287"/>
      <c r="L46" s="286"/>
      <c r="M46" s="302"/>
      <c r="N46" s="295">
        <v>1</v>
      </c>
      <c r="O46" s="86"/>
      <c r="P46" s="115"/>
      <c r="Q46" s="116"/>
      <c r="R46" s="117"/>
      <c r="S46" s="116"/>
      <c r="T46" s="115"/>
      <c r="U46" s="114"/>
    </row>
    <row r="47" spans="2:21" s="8" customFormat="1" ht="17.25" customHeight="1" thickBot="1">
      <c r="B47" s="565" t="s">
        <v>13</v>
      </c>
      <c r="C47" s="566"/>
      <c r="D47" s="567"/>
      <c r="E47" s="191">
        <f aca="true" t="shared" si="13" ref="E47:L47">SUM(E43:E46)</f>
        <v>0</v>
      </c>
      <c r="F47" s="192">
        <f t="shared" si="13"/>
        <v>0</v>
      </c>
      <c r="G47" s="191">
        <f t="shared" si="13"/>
        <v>0</v>
      </c>
      <c r="H47" s="192">
        <f t="shared" si="13"/>
        <v>0</v>
      </c>
      <c r="I47" s="191">
        <f t="shared" si="13"/>
        <v>0</v>
      </c>
      <c r="J47" s="192">
        <f t="shared" si="13"/>
        <v>0</v>
      </c>
      <c r="K47" s="279">
        <f t="shared" si="13"/>
        <v>0</v>
      </c>
      <c r="L47" s="280">
        <f t="shared" si="13"/>
        <v>0</v>
      </c>
      <c r="M47" s="303">
        <f>SUM(M40:M46)</f>
        <v>4</v>
      </c>
      <c r="N47" s="390">
        <f>SUM(N40:N46)</f>
        <v>4</v>
      </c>
      <c r="O47" s="87"/>
      <c r="P47" s="32">
        <f aca="true" t="shared" si="14" ref="P47:U47">SUM(P43:P46)</f>
        <v>0</v>
      </c>
      <c r="Q47" s="33">
        <f t="shared" si="14"/>
        <v>0</v>
      </c>
      <c r="R47" s="34">
        <f t="shared" si="14"/>
        <v>0</v>
      </c>
      <c r="S47" s="33">
        <f t="shared" si="14"/>
        <v>0</v>
      </c>
      <c r="T47" s="36">
        <f t="shared" si="14"/>
        <v>68</v>
      </c>
      <c r="U47" s="43">
        <f t="shared" si="14"/>
        <v>68</v>
      </c>
    </row>
    <row r="48" spans="2:21" s="15" customFormat="1" ht="14.25" customHeight="1" thickBot="1">
      <c r="B48" s="675" t="s">
        <v>13</v>
      </c>
      <c r="C48" s="676"/>
      <c r="D48" s="677"/>
      <c r="E48" s="197">
        <f aca="true" t="shared" si="15" ref="E48:N48">SUM(E35,E47)</f>
        <v>28</v>
      </c>
      <c r="F48" s="198">
        <f t="shared" si="15"/>
        <v>28</v>
      </c>
      <c r="G48" s="197">
        <f t="shared" si="15"/>
        <v>30</v>
      </c>
      <c r="H48" s="198">
        <f t="shared" si="15"/>
        <v>30</v>
      </c>
      <c r="I48" s="197">
        <f t="shared" si="15"/>
        <v>32</v>
      </c>
      <c r="J48" s="198">
        <f t="shared" si="15"/>
        <v>32</v>
      </c>
      <c r="K48" s="281">
        <f t="shared" si="15"/>
        <v>31</v>
      </c>
      <c r="L48" s="282">
        <f t="shared" si="15"/>
        <v>31</v>
      </c>
      <c r="M48" s="380">
        <f t="shared" si="15"/>
        <v>36</v>
      </c>
      <c r="N48" s="381">
        <f t="shared" si="15"/>
        <v>36</v>
      </c>
      <c r="O48" s="54"/>
      <c r="P48" s="55">
        <f aca="true" t="shared" si="16" ref="P48:U48">P35+P47</f>
        <v>952</v>
      </c>
      <c r="Q48" s="56">
        <f t="shared" si="16"/>
        <v>1020</v>
      </c>
      <c r="R48" s="55">
        <f t="shared" si="16"/>
        <v>1088</v>
      </c>
      <c r="S48" s="55">
        <f t="shared" si="16"/>
        <v>1054</v>
      </c>
      <c r="T48" s="57">
        <f t="shared" si="16"/>
        <v>1156</v>
      </c>
      <c r="U48" s="551">
        <f t="shared" si="16"/>
        <v>5270</v>
      </c>
    </row>
    <row r="49" spans="2:21" s="12" customFormat="1" ht="18" customHeight="1">
      <c r="B49" s="653" t="s">
        <v>95</v>
      </c>
      <c r="C49" s="654"/>
      <c r="D49" s="655"/>
      <c r="E49" s="554">
        <v>29</v>
      </c>
      <c r="F49" s="660">
        <v>29</v>
      </c>
      <c r="G49" s="662">
        <v>30</v>
      </c>
      <c r="H49" s="660">
        <v>30</v>
      </c>
      <c r="I49" s="662">
        <v>32</v>
      </c>
      <c r="J49" s="660">
        <v>32</v>
      </c>
      <c r="K49" s="662">
        <v>33</v>
      </c>
      <c r="L49" s="660">
        <v>33</v>
      </c>
      <c r="M49" s="662">
        <v>33</v>
      </c>
      <c r="N49" s="660">
        <v>33</v>
      </c>
      <c r="O49" s="526" t="s">
        <v>76</v>
      </c>
      <c r="P49" s="459"/>
      <c r="Q49" s="459"/>
      <c r="R49" s="459"/>
      <c r="S49" s="459"/>
      <c r="T49" s="527"/>
      <c r="U49" s="552"/>
    </row>
    <row r="50" spans="2:21" ht="13.5" thickBot="1">
      <c r="B50" s="656"/>
      <c r="C50" s="657"/>
      <c r="D50" s="658"/>
      <c r="E50" s="557"/>
      <c r="F50" s="661"/>
      <c r="G50" s="663"/>
      <c r="H50" s="661"/>
      <c r="I50" s="663"/>
      <c r="J50" s="661"/>
      <c r="K50" s="663"/>
      <c r="L50" s="661"/>
      <c r="M50" s="663"/>
      <c r="N50" s="661"/>
      <c r="O50" s="528" t="s">
        <v>97</v>
      </c>
      <c r="P50" s="529"/>
      <c r="Q50" s="529"/>
      <c r="R50" s="529"/>
      <c r="S50" s="529"/>
      <c r="T50" s="530"/>
      <c r="U50" s="552"/>
    </row>
    <row r="51" spans="2:21" s="12" customFormat="1" ht="18" customHeight="1">
      <c r="B51" s="665" t="s">
        <v>96</v>
      </c>
      <c r="C51" s="666"/>
      <c r="D51" s="667"/>
      <c r="E51" s="671">
        <v>32</v>
      </c>
      <c r="F51" s="560">
        <v>32</v>
      </c>
      <c r="G51" s="673">
        <v>33</v>
      </c>
      <c r="H51" s="660">
        <v>33</v>
      </c>
      <c r="I51" s="662">
        <v>35</v>
      </c>
      <c r="J51" s="660">
        <v>35</v>
      </c>
      <c r="K51" s="662">
        <v>35</v>
      </c>
      <c r="L51" s="660">
        <v>36</v>
      </c>
      <c r="M51" s="662">
        <v>36</v>
      </c>
      <c r="N51" s="660">
        <v>36</v>
      </c>
      <c r="O51" s="356" t="s">
        <v>76</v>
      </c>
      <c r="P51" s="357"/>
      <c r="Q51" s="357"/>
      <c r="R51" s="357"/>
      <c r="S51" s="358"/>
      <c r="T51" s="355"/>
      <c r="U51" s="552"/>
    </row>
    <row r="52" spans="2:21" ht="13.5" customHeight="1" thickBot="1">
      <c r="B52" s="668"/>
      <c r="C52" s="669"/>
      <c r="D52" s="670"/>
      <c r="E52" s="672"/>
      <c r="F52" s="561"/>
      <c r="G52" s="674"/>
      <c r="H52" s="661"/>
      <c r="I52" s="663"/>
      <c r="J52" s="661"/>
      <c r="K52" s="663"/>
      <c r="L52" s="661"/>
      <c r="M52" s="663"/>
      <c r="N52" s="661"/>
      <c r="O52" s="528" t="s">
        <v>138</v>
      </c>
      <c r="P52" s="529"/>
      <c r="Q52" s="529"/>
      <c r="R52" s="529"/>
      <c r="S52" s="529"/>
      <c r="T52" s="530"/>
      <c r="U52" s="552"/>
    </row>
    <row r="53" spans="2:21" ht="83.25" customHeight="1" thickBot="1">
      <c r="B53" s="446" t="s">
        <v>109</v>
      </c>
      <c r="C53" s="525"/>
      <c r="D53" s="525"/>
      <c r="E53" s="664" t="s">
        <v>110</v>
      </c>
      <c r="F53" s="537"/>
      <c r="G53" s="659" t="s">
        <v>110</v>
      </c>
      <c r="H53" s="537"/>
      <c r="I53" s="659" t="s">
        <v>110</v>
      </c>
      <c r="J53" s="537"/>
      <c r="K53" s="659" t="s">
        <v>110</v>
      </c>
      <c r="L53" s="537"/>
      <c r="M53" s="538" t="s">
        <v>111</v>
      </c>
      <c r="N53" s="539"/>
      <c r="P53" s="138"/>
      <c r="Q53" s="138"/>
      <c r="R53" s="138"/>
      <c r="S53" s="138"/>
      <c r="T53" s="138"/>
      <c r="U53" s="139"/>
    </row>
  </sheetData>
  <sheetProtection/>
  <mergeCells count="85">
    <mergeCell ref="J51:J52"/>
    <mergeCell ref="K51:K52"/>
    <mergeCell ref="L51:L52"/>
    <mergeCell ref="B43:B46"/>
    <mergeCell ref="F51:F52"/>
    <mergeCell ref="G51:G52"/>
    <mergeCell ref="H51:H52"/>
    <mergeCell ref="B47:D47"/>
    <mergeCell ref="B48:D48"/>
    <mergeCell ref="I49:I50"/>
    <mergeCell ref="B51:D52"/>
    <mergeCell ref="E51:E52"/>
    <mergeCell ref="F49:F50"/>
    <mergeCell ref="G49:G50"/>
    <mergeCell ref="H49:H50"/>
    <mergeCell ref="I51:I52"/>
    <mergeCell ref="K53:L53"/>
    <mergeCell ref="M53:N53"/>
    <mergeCell ref="O49:T49"/>
    <mergeCell ref="O50:T50"/>
    <mergeCell ref="O52:T52"/>
    <mergeCell ref="N51:N52"/>
    <mergeCell ref="N49:N50"/>
    <mergeCell ref="M51:M52"/>
    <mergeCell ref="M49:M50"/>
    <mergeCell ref="U48:U52"/>
    <mergeCell ref="E49:E50"/>
    <mergeCell ref="B49:D50"/>
    <mergeCell ref="G53:H53"/>
    <mergeCell ref="I53:J53"/>
    <mergeCell ref="J49:J50"/>
    <mergeCell ref="K49:K50"/>
    <mergeCell ref="L49:L50"/>
    <mergeCell ref="B53:D53"/>
    <mergeCell ref="E53:F53"/>
    <mergeCell ref="M37:N37"/>
    <mergeCell ref="B33:B34"/>
    <mergeCell ref="B35:D35"/>
    <mergeCell ref="B39:N39"/>
    <mergeCell ref="P39:U39"/>
    <mergeCell ref="B40:B42"/>
    <mergeCell ref="B30:B31"/>
    <mergeCell ref="B36:B38"/>
    <mergeCell ref="C36:C38"/>
    <mergeCell ref="D36:D38"/>
    <mergeCell ref="E36:N36"/>
    <mergeCell ref="P36:T36"/>
    <mergeCell ref="E37:F37"/>
    <mergeCell ref="G37:H37"/>
    <mergeCell ref="I37:J37"/>
    <mergeCell ref="K37:L37"/>
    <mergeCell ref="J23:J24"/>
    <mergeCell ref="K23:K24"/>
    <mergeCell ref="L23:L24"/>
    <mergeCell ref="M23:M24"/>
    <mergeCell ref="N23:N24"/>
    <mergeCell ref="B27:B29"/>
    <mergeCell ref="H19:H21"/>
    <mergeCell ref="B23:B26"/>
    <mergeCell ref="C23:C24"/>
    <mergeCell ref="G23:G24"/>
    <mergeCell ref="H23:H24"/>
    <mergeCell ref="I23:I24"/>
    <mergeCell ref="B15:B16"/>
    <mergeCell ref="B19:B22"/>
    <mergeCell ref="C19:C21"/>
    <mergeCell ref="E19:E21"/>
    <mergeCell ref="F19:F21"/>
    <mergeCell ref="G19:G21"/>
    <mergeCell ref="G12:H12"/>
    <mergeCell ref="I12:J12"/>
    <mergeCell ref="K12:L12"/>
    <mergeCell ref="M12:N12"/>
    <mergeCell ref="B14:N14"/>
    <mergeCell ref="P14:U14"/>
    <mergeCell ref="B5:U5"/>
    <mergeCell ref="B6:U6"/>
    <mergeCell ref="B7:U7"/>
    <mergeCell ref="B9:U9"/>
    <mergeCell ref="B11:B13"/>
    <mergeCell ref="C11:C13"/>
    <mergeCell ref="D11:D13"/>
    <mergeCell ref="E11:N11"/>
    <mergeCell ref="P11:T11"/>
    <mergeCell ref="E12:F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2"/>
  <sheetViews>
    <sheetView tabSelected="1" zoomScalePageLayoutView="0" workbookViewId="0" topLeftCell="A1">
      <selection activeCell="B8" sqref="B8:H8"/>
    </sheetView>
  </sheetViews>
  <sheetFormatPr defaultColWidth="9.00390625" defaultRowHeight="12.75"/>
  <cols>
    <col min="1" max="1" width="15.75390625" style="30" customWidth="1"/>
    <col min="2" max="2" width="25.375" style="30" customWidth="1"/>
    <col min="3" max="3" width="35.00390625" style="30" customWidth="1"/>
    <col min="4" max="4" width="14.00390625" style="30" customWidth="1"/>
    <col min="5" max="5" width="14.125" style="30" hidden="1" customWidth="1"/>
    <col min="6" max="7" width="12.75390625" style="30" customWidth="1"/>
    <col min="8" max="8" width="13.75390625" style="30" customWidth="1"/>
    <col min="9" max="16384" width="9.125" style="30" customWidth="1"/>
  </cols>
  <sheetData>
    <row r="1" spans="2:4" ht="12.75">
      <c r="B1" s="2"/>
      <c r="D1" s="61" t="s">
        <v>59</v>
      </c>
    </row>
    <row r="2" spans="2:8" ht="12.75">
      <c r="B2" s="2"/>
      <c r="D2" s="21" t="s">
        <v>79</v>
      </c>
      <c r="H2" s="9"/>
    </row>
    <row r="3" spans="2:4" ht="12.75">
      <c r="B3" s="2"/>
      <c r="C3" s="2"/>
      <c r="D3" s="30" t="s">
        <v>139</v>
      </c>
    </row>
    <row r="4" spans="2:3" ht="12.75">
      <c r="B4" s="2"/>
      <c r="C4" s="2"/>
    </row>
    <row r="5" spans="2:8" ht="14.25" customHeight="1">
      <c r="B5" s="542" t="s">
        <v>158</v>
      </c>
      <c r="C5" s="542"/>
      <c r="D5" s="542"/>
      <c r="E5" s="542"/>
      <c r="F5" s="542"/>
      <c r="G5" s="542"/>
      <c r="H5" s="542"/>
    </row>
    <row r="6" spans="2:8" ht="14.25" customHeight="1">
      <c r="B6" s="542" t="s">
        <v>157</v>
      </c>
      <c r="C6" s="542"/>
      <c r="D6" s="542"/>
      <c r="E6" s="542"/>
      <c r="F6" s="542"/>
      <c r="G6" s="542"/>
      <c r="H6" s="542"/>
    </row>
    <row r="7" spans="2:8" s="4" customFormat="1" ht="14.25" customHeight="1">
      <c r="B7" s="542" t="s">
        <v>155</v>
      </c>
      <c r="C7" s="542"/>
      <c r="D7" s="542"/>
      <c r="E7" s="542"/>
      <c r="F7" s="542"/>
      <c r="G7" s="542"/>
      <c r="H7" s="542"/>
    </row>
    <row r="8" spans="2:8" ht="14.25" customHeight="1">
      <c r="B8" s="542" t="s">
        <v>156</v>
      </c>
      <c r="C8" s="542"/>
      <c r="D8" s="542"/>
      <c r="E8" s="542"/>
      <c r="F8" s="542"/>
      <c r="G8" s="542"/>
      <c r="H8" s="542"/>
    </row>
    <row r="9" spans="2:8" ht="14.25" customHeight="1">
      <c r="B9" s="542" t="s">
        <v>154</v>
      </c>
      <c r="C9" s="542"/>
      <c r="D9" s="542"/>
      <c r="E9" s="542"/>
      <c r="F9" s="542"/>
      <c r="G9" s="542"/>
      <c r="H9" s="542"/>
    </row>
    <row r="10" spans="2:8" s="4" customFormat="1" ht="14.25" customHeight="1">
      <c r="B10" s="680" t="s">
        <v>159</v>
      </c>
      <c r="C10" s="680"/>
      <c r="D10" s="680"/>
      <c r="E10" s="680"/>
      <c r="F10" s="680"/>
      <c r="G10" s="680"/>
      <c r="H10" s="680"/>
    </row>
    <row r="11" spans="2:8" ht="10.5" customHeight="1" thickBot="1">
      <c r="B11" s="630"/>
      <c r="C11" s="630"/>
      <c r="D11" s="630"/>
      <c r="E11" s="630"/>
      <c r="F11" s="630"/>
      <c r="G11" s="630"/>
      <c r="H11" s="630"/>
    </row>
    <row r="12" spans="2:8" ht="45" customHeight="1" thickBot="1">
      <c r="B12" s="686" t="s">
        <v>15</v>
      </c>
      <c r="C12" s="693" t="s">
        <v>16</v>
      </c>
      <c r="D12" s="687" t="s">
        <v>17</v>
      </c>
      <c r="E12" s="682"/>
      <c r="F12" s="681" t="s">
        <v>83</v>
      </c>
      <c r="G12" s="682"/>
      <c r="H12" s="697" t="s">
        <v>82</v>
      </c>
    </row>
    <row r="13" spans="2:8" ht="12.75" customHeight="1">
      <c r="B13" s="653"/>
      <c r="C13" s="694"/>
      <c r="D13" s="688" t="s">
        <v>50</v>
      </c>
      <c r="E13" s="695" t="s">
        <v>58</v>
      </c>
      <c r="F13" s="64" t="s">
        <v>78</v>
      </c>
      <c r="G13" s="64" t="s">
        <v>73</v>
      </c>
      <c r="H13" s="698"/>
    </row>
    <row r="14" spans="2:8" ht="12.75" customHeight="1">
      <c r="B14" s="653"/>
      <c r="C14" s="694"/>
      <c r="D14" s="689"/>
      <c r="E14" s="696"/>
      <c r="F14" s="74">
        <v>34</v>
      </c>
      <c r="G14" s="74">
        <v>34</v>
      </c>
      <c r="H14" s="698"/>
    </row>
    <row r="15" spans="2:8" ht="26.25" customHeight="1" thickBot="1">
      <c r="B15" s="653"/>
      <c r="C15" s="694"/>
      <c r="D15" s="689"/>
      <c r="E15" s="696"/>
      <c r="F15" s="216" t="s">
        <v>84</v>
      </c>
      <c r="G15" s="216" t="s">
        <v>84</v>
      </c>
      <c r="H15" s="698"/>
    </row>
    <row r="16" spans="2:8" ht="15.75" customHeight="1" thickBot="1">
      <c r="B16" s="219"/>
      <c r="C16" s="220"/>
      <c r="D16" s="394" t="s">
        <v>27</v>
      </c>
      <c r="E16" s="221"/>
      <c r="F16" s="222"/>
      <c r="G16" s="222"/>
      <c r="H16" s="218"/>
    </row>
    <row r="17" spans="2:8" s="1" customFormat="1" ht="16.5" customHeight="1">
      <c r="B17" s="691" t="s">
        <v>56</v>
      </c>
      <c r="C17" s="217" t="s">
        <v>0</v>
      </c>
      <c r="D17" s="212">
        <v>2</v>
      </c>
      <c r="E17" s="62">
        <v>2</v>
      </c>
      <c r="F17" s="97">
        <f>D17*$F$14</f>
        <v>68</v>
      </c>
      <c r="G17" s="145">
        <f>E17*$G$14</f>
        <v>68</v>
      </c>
      <c r="H17" s="98">
        <f>SUM(F17:G17)</f>
        <v>136</v>
      </c>
    </row>
    <row r="18" spans="2:8" s="1" customFormat="1" ht="16.5" customHeight="1">
      <c r="B18" s="691"/>
      <c r="C18" s="75" t="s">
        <v>1</v>
      </c>
      <c r="D18" s="211">
        <v>3</v>
      </c>
      <c r="E18" s="58">
        <v>3</v>
      </c>
      <c r="F18" s="46">
        <f>D18*$F$14</f>
        <v>102</v>
      </c>
      <c r="G18" s="63">
        <f>E18*$G$14</f>
        <v>102</v>
      </c>
      <c r="H18" s="60">
        <f aca="true" t="shared" si="0" ref="H18:H31">SUM(F18:G18)</f>
        <v>204</v>
      </c>
    </row>
    <row r="19" spans="2:8" s="1" customFormat="1" ht="16.5" customHeight="1">
      <c r="B19" s="45" t="s">
        <v>51</v>
      </c>
      <c r="C19" s="75" t="s">
        <v>46</v>
      </c>
      <c r="D19" s="211">
        <v>3</v>
      </c>
      <c r="E19" s="58">
        <v>3</v>
      </c>
      <c r="F19" s="46">
        <f>D19*$F$14</f>
        <v>102</v>
      </c>
      <c r="G19" s="63">
        <f>E19*$G$14</f>
        <v>102</v>
      </c>
      <c r="H19" s="60">
        <f t="shared" si="0"/>
        <v>204</v>
      </c>
    </row>
    <row r="20" spans="2:8" s="1" customFormat="1" ht="30.75" customHeight="1">
      <c r="B20" s="690" t="s">
        <v>18</v>
      </c>
      <c r="C20" s="75" t="s">
        <v>122</v>
      </c>
      <c r="D20" s="211">
        <v>4</v>
      </c>
      <c r="E20" s="205">
        <v>4</v>
      </c>
      <c r="F20" s="46">
        <f>D20*$F$14</f>
        <v>136</v>
      </c>
      <c r="G20" s="63">
        <f>E20*$G$14</f>
        <v>136</v>
      </c>
      <c r="H20" s="60">
        <f t="shared" si="0"/>
        <v>272</v>
      </c>
    </row>
    <row r="21" spans="2:8" s="1" customFormat="1" ht="16.5" customHeight="1">
      <c r="B21" s="691"/>
      <c r="C21" s="75" t="s">
        <v>55</v>
      </c>
      <c r="D21" s="211">
        <v>3</v>
      </c>
      <c r="E21" s="205">
        <v>2</v>
      </c>
      <c r="F21" s="46">
        <f>D21*$F$14</f>
        <v>102</v>
      </c>
      <c r="G21" s="63">
        <f>E21*$G$14</f>
        <v>68</v>
      </c>
      <c r="H21" s="60">
        <f>SUM(F21:G21)</f>
        <v>170</v>
      </c>
    </row>
    <row r="22" spans="2:8" s="1" customFormat="1" ht="13.5" customHeight="1">
      <c r="B22" s="691"/>
      <c r="C22" s="75" t="s">
        <v>116</v>
      </c>
      <c r="D22" s="211">
        <v>1</v>
      </c>
      <c r="E22" s="58"/>
      <c r="F22" s="46">
        <f>D22*$F$14</f>
        <v>34</v>
      </c>
      <c r="G22" s="63">
        <f>E22*$G$14</f>
        <v>0</v>
      </c>
      <c r="H22" s="60">
        <f>SUM(F22:G22)</f>
        <v>34</v>
      </c>
    </row>
    <row r="23" spans="2:8" s="1" customFormat="1" ht="16.5" customHeight="1">
      <c r="B23" s="692"/>
      <c r="C23" s="132" t="s">
        <v>93</v>
      </c>
      <c r="D23" s="211">
        <v>1</v>
      </c>
      <c r="E23" s="58">
        <v>1</v>
      </c>
      <c r="F23" s="46">
        <f>D23*$F$14</f>
        <v>34</v>
      </c>
      <c r="G23" s="63">
        <f>E23*$G$14</f>
        <v>34</v>
      </c>
      <c r="H23" s="60">
        <f t="shared" si="0"/>
        <v>68</v>
      </c>
    </row>
    <row r="24" spans="2:8" s="1" customFormat="1" ht="16.5" customHeight="1">
      <c r="B24" s="690" t="s">
        <v>52</v>
      </c>
      <c r="C24" s="75" t="s">
        <v>4</v>
      </c>
      <c r="D24" s="211">
        <v>2</v>
      </c>
      <c r="E24" s="58">
        <v>2</v>
      </c>
      <c r="F24" s="46">
        <f>D24*$F$14</f>
        <v>68</v>
      </c>
      <c r="G24" s="63">
        <f>E24*$G$14</f>
        <v>68</v>
      </c>
      <c r="H24" s="60">
        <f t="shared" si="0"/>
        <v>136</v>
      </c>
    </row>
    <row r="25" spans="2:8" s="1" customFormat="1" ht="32.25" customHeight="1">
      <c r="B25" s="691"/>
      <c r="C25" s="75" t="s">
        <v>21</v>
      </c>
      <c r="D25" s="211">
        <v>4</v>
      </c>
      <c r="E25" s="58">
        <v>2</v>
      </c>
      <c r="F25" s="46">
        <f>D25*$F$14</f>
        <v>136</v>
      </c>
      <c r="G25" s="63">
        <f>E25*$G$14</f>
        <v>68</v>
      </c>
      <c r="H25" s="60">
        <f t="shared" si="0"/>
        <v>204</v>
      </c>
    </row>
    <row r="26" spans="2:8" s="1" customFormat="1" ht="17.25" customHeight="1">
      <c r="B26" s="692"/>
      <c r="C26" s="75" t="s">
        <v>5</v>
      </c>
      <c r="D26" s="211">
        <v>1</v>
      </c>
      <c r="E26" s="58">
        <v>1</v>
      </c>
      <c r="F26" s="46">
        <f>D26*$F$14</f>
        <v>34</v>
      </c>
      <c r="G26" s="63">
        <f>E26*$G$14</f>
        <v>34</v>
      </c>
      <c r="H26" s="60">
        <f t="shared" si="0"/>
        <v>68</v>
      </c>
    </row>
    <row r="27" spans="2:8" s="1" customFormat="1" ht="17.25" customHeight="1">
      <c r="B27" s="690" t="s">
        <v>53</v>
      </c>
      <c r="C27" s="75" t="s">
        <v>8</v>
      </c>
      <c r="D27" s="211">
        <v>1</v>
      </c>
      <c r="E27" s="58">
        <v>1</v>
      </c>
      <c r="F27" s="46">
        <f>D27*$F$14</f>
        <v>34</v>
      </c>
      <c r="G27" s="63">
        <f>E27*$G$14</f>
        <v>34</v>
      </c>
      <c r="H27" s="60">
        <f t="shared" si="0"/>
        <v>68</v>
      </c>
    </row>
    <row r="28" spans="2:8" s="1" customFormat="1" ht="17.25" customHeight="1">
      <c r="B28" s="691"/>
      <c r="C28" s="75" t="s">
        <v>7</v>
      </c>
      <c r="D28" s="211">
        <v>1</v>
      </c>
      <c r="E28" s="58">
        <v>1</v>
      </c>
      <c r="F28" s="46">
        <f>D28*$F$14</f>
        <v>34</v>
      </c>
      <c r="G28" s="63">
        <f>E28*$G$14</f>
        <v>34</v>
      </c>
      <c r="H28" s="60">
        <f t="shared" si="0"/>
        <v>68</v>
      </c>
    </row>
    <row r="29" spans="2:8" s="1" customFormat="1" ht="17.25" customHeight="1">
      <c r="B29" s="691"/>
      <c r="C29" s="75" t="s">
        <v>6</v>
      </c>
      <c r="D29" s="211">
        <v>2</v>
      </c>
      <c r="E29" s="58">
        <v>2</v>
      </c>
      <c r="F29" s="46">
        <f>D29*$F$14</f>
        <v>68</v>
      </c>
      <c r="G29" s="63">
        <f>E29*$G$14</f>
        <v>68</v>
      </c>
      <c r="H29" s="60">
        <f t="shared" si="0"/>
        <v>136</v>
      </c>
    </row>
    <row r="30" spans="2:8" s="1" customFormat="1" ht="30" customHeight="1">
      <c r="B30" s="690" t="s">
        <v>61</v>
      </c>
      <c r="C30" s="75" t="s">
        <v>12</v>
      </c>
      <c r="D30" s="211">
        <v>3</v>
      </c>
      <c r="E30" s="58">
        <v>3</v>
      </c>
      <c r="F30" s="46">
        <f>D30*$F$14</f>
        <v>102</v>
      </c>
      <c r="G30" s="63">
        <f>E30*$G$14</f>
        <v>102</v>
      </c>
      <c r="H30" s="60">
        <f t="shared" si="0"/>
        <v>204</v>
      </c>
    </row>
    <row r="31" spans="2:8" s="1" customFormat="1" ht="30" customHeight="1">
      <c r="B31" s="691"/>
      <c r="C31" s="128" t="s">
        <v>11</v>
      </c>
      <c r="D31" s="213">
        <v>1</v>
      </c>
      <c r="E31" s="129">
        <v>1</v>
      </c>
      <c r="F31" s="130">
        <f>D31*$F$14</f>
        <v>34</v>
      </c>
      <c r="G31" s="131">
        <f>E31*$G$14</f>
        <v>34</v>
      </c>
      <c r="H31" s="52">
        <f t="shared" si="0"/>
        <v>68</v>
      </c>
    </row>
    <row r="32" spans="2:8" s="1" customFormat="1" ht="20.25" customHeight="1" thickBot="1">
      <c r="B32" s="250"/>
      <c r="C32" s="252" t="s">
        <v>131</v>
      </c>
      <c r="D32" s="251">
        <f>SUM(D17:D31)</f>
        <v>32</v>
      </c>
      <c r="E32" s="266">
        <f>SUM(E17:E31)</f>
        <v>28</v>
      </c>
      <c r="F32" s="134"/>
      <c r="G32" s="135"/>
      <c r="H32" s="136"/>
    </row>
    <row r="33" spans="2:8" ht="29.25" customHeight="1" thickBot="1">
      <c r="B33" s="686" t="s">
        <v>15</v>
      </c>
      <c r="C33" s="693" t="s">
        <v>16</v>
      </c>
      <c r="D33" s="702" t="s">
        <v>17</v>
      </c>
      <c r="E33" s="703"/>
      <c r="F33" s="681" t="s">
        <v>83</v>
      </c>
      <c r="G33" s="682"/>
      <c r="H33" s="697" t="s">
        <v>82</v>
      </c>
    </row>
    <row r="34" spans="2:8" ht="12.75" customHeight="1">
      <c r="B34" s="653"/>
      <c r="C34" s="694"/>
      <c r="D34" s="688" t="s">
        <v>50</v>
      </c>
      <c r="E34" s="695" t="s">
        <v>58</v>
      </c>
      <c r="F34" s="64" t="s">
        <v>78</v>
      </c>
      <c r="G34" s="64" t="s">
        <v>73</v>
      </c>
      <c r="H34" s="698"/>
    </row>
    <row r="35" spans="2:8" ht="12.75" customHeight="1">
      <c r="B35" s="653"/>
      <c r="C35" s="694"/>
      <c r="D35" s="689"/>
      <c r="E35" s="696"/>
      <c r="F35" s="74">
        <v>34</v>
      </c>
      <c r="G35" s="74">
        <v>34</v>
      </c>
      <c r="H35" s="698"/>
    </row>
    <row r="36" spans="2:8" ht="26.25" customHeight="1" thickBot="1">
      <c r="B36" s="653"/>
      <c r="C36" s="694"/>
      <c r="D36" s="689"/>
      <c r="E36" s="696"/>
      <c r="F36" s="216" t="s">
        <v>84</v>
      </c>
      <c r="G36" s="216" t="s">
        <v>84</v>
      </c>
      <c r="H36" s="698"/>
    </row>
    <row r="37" spans="2:8" s="20" customFormat="1" ht="17.25" customHeight="1" thickBot="1">
      <c r="B37" s="391"/>
      <c r="C37" s="248"/>
      <c r="D37" s="394" t="s">
        <v>34</v>
      </c>
      <c r="E37" s="249"/>
      <c r="F37" s="392"/>
      <c r="G37" s="392"/>
      <c r="H37" s="393"/>
    </row>
    <row r="38" spans="2:8" s="1" customFormat="1" ht="16.5" customHeight="1">
      <c r="B38" s="683" t="s">
        <v>126</v>
      </c>
      <c r="C38" s="133" t="s">
        <v>100</v>
      </c>
      <c r="D38" s="245">
        <v>1</v>
      </c>
      <c r="E38" s="267"/>
      <c r="F38" s="207">
        <f>D38*$F$14</f>
        <v>34</v>
      </c>
      <c r="G38" s="208">
        <f>E38*$G$14</f>
        <v>0</v>
      </c>
      <c r="H38" s="143">
        <f>SUM(F38:G38)</f>
        <v>34</v>
      </c>
    </row>
    <row r="39" spans="2:8" s="1" customFormat="1" ht="16.5" customHeight="1">
      <c r="B39" s="684"/>
      <c r="C39" s="206" t="s">
        <v>99</v>
      </c>
      <c r="D39" s="211">
        <v>1</v>
      </c>
      <c r="E39" s="268"/>
      <c r="F39" s="46">
        <f>D39*$F$14</f>
        <v>34</v>
      </c>
      <c r="G39" s="63">
        <f>E39*$G$14</f>
        <v>0</v>
      </c>
      <c r="H39" s="60">
        <f>SUM(F39:G39)</f>
        <v>34</v>
      </c>
    </row>
    <row r="40" spans="2:8" s="1" customFormat="1" ht="16.5" customHeight="1">
      <c r="B40" s="685"/>
      <c r="C40" s="387" t="s">
        <v>151</v>
      </c>
      <c r="D40" s="214">
        <v>1</v>
      </c>
      <c r="E40" s="269"/>
      <c r="F40" s="46">
        <f>D40*$F$14</f>
        <v>34</v>
      </c>
      <c r="G40" s="63">
        <f>E40*$G$14</f>
        <v>0</v>
      </c>
      <c r="H40" s="60">
        <f>SUM(F40:G40)</f>
        <v>34</v>
      </c>
    </row>
    <row r="41" spans="2:8" s="20" customFormat="1" ht="15" customHeight="1">
      <c r="B41" s="684" t="s">
        <v>25</v>
      </c>
      <c r="C41" s="1" t="s">
        <v>149</v>
      </c>
      <c r="D41" s="386">
        <v>1</v>
      </c>
      <c r="E41" s="270"/>
      <c r="F41" s="97">
        <f>D41*$F$14</f>
        <v>34</v>
      </c>
      <c r="G41" s="145">
        <f>E41*$G$14</f>
        <v>0</v>
      </c>
      <c r="H41" s="98">
        <f>SUM(F41:G41)</f>
        <v>34</v>
      </c>
    </row>
    <row r="42" spans="2:8" s="20" customFormat="1" ht="30" customHeight="1">
      <c r="B42" s="684"/>
      <c r="C42" s="387" t="s">
        <v>148</v>
      </c>
      <c r="D42" s="386">
        <v>1</v>
      </c>
      <c r="E42" s="270"/>
      <c r="F42" s="46">
        <f>D42*$F$14</f>
        <v>34</v>
      </c>
      <c r="G42" s="63">
        <f>E42*$G$14</f>
        <v>0</v>
      </c>
      <c r="H42" s="60">
        <f>SUM(F42:G42)</f>
        <v>34</v>
      </c>
    </row>
    <row r="43" spans="2:8" s="20" customFormat="1" ht="14.25" customHeight="1" thickBot="1">
      <c r="B43" s="259"/>
      <c r="C43" s="260" t="s">
        <v>131</v>
      </c>
      <c r="D43" s="251">
        <f>SUM(D38:D42)</f>
        <v>5</v>
      </c>
      <c r="E43" s="266">
        <v>8</v>
      </c>
      <c r="F43" s="266">
        <f>SUM(F38:F42)</f>
        <v>170</v>
      </c>
      <c r="G43" s="266">
        <f>SUM(G38:G42)</f>
        <v>0</v>
      </c>
      <c r="H43" s="266">
        <f>SUM(H38:H42)</f>
        <v>170</v>
      </c>
    </row>
    <row r="44" spans="2:8" s="1" customFormat="1" ht="21" customHeight="1" thickBot="1">
      <c r="B44" s="446" t="s">
        <v>13</v>
      </c>
      <c r="C44" s="525"/>
      <c r="D44" s="215">
        <f>D32+D43</f>
        <v>37</v>
      </c>
      <c r="E44" s="241">
        <f>E32+E43</f>
        <v>36</v>
      </c>
      <c r="F44" s="99">
        <f>SUM(F17:F42)</f>
        <v>1292</v>
      </c>
      <c r="G44" s="99">
        <f>SUM(G17:G42)</f>
        <v>986</v>
      </c>
      <c r="H44" s="704">
        <f>F44+G44</f>
        <v>2278</v>
      </c>
    </row>
    <row r="45" spans="2:8" s="8" customFormat="1" ht="21" customHeight="1" thickBot="1">
      <c r="B45" s="466" t="s">
        <v>49</v>
      </c>
      <c r="C45" s="467"/>
      <c r="D45" s="246">
        <v>37</v>
      </c>
      <c r="E45" s="29">
        <v>37</v>
      </c>
      <c r="F45" s="462" t="s">
        <v>89</v>
      </c>
      <c r="G45" s="463"/>
      <c r="H45" s="705"/>
    </row>
    <row r="46" spans="2:8" ht="21" customHeight="1" thickBot="1">
      <c r="B46" s="699" t="s">
        <v>92</v>
      </c>
      <c r="C46" s="700"/>
      <c r="D46" s="701"/>
      <c r="E46" s="693"/>
      <c r="F46" s="678" t="s">
        <v>81</v>
      </c>
      <c r="G46" s="679"/>
      <c r="H46" s="706"/>
    </row>
    <row r="47" spans="2:8" ht="66" customHeight="1" thickBot="1">
      <c r="B47" s="466" t="s">
        <v>109</v>
      </c>
      <c r="C47" s="467"/>
      <c r="D47" s="261" t="s">
        <v>110</v>
      </c>
      <c r="E47" s="262" t="s">
        <v>112</v>
      </c>
      <c r="F47" s="263"/>
      <c r="G47" s="433"/>
      <c r="H47" s="264"/>
    </row>
    <row r="48" spans="2:8" s="20" customFormat="1" ht="14.25" customHeight="1">
      <c r="B48" s="256"/>
      <c r="C48" s="257"/>
      <c r="D48" s="257" t="s">
        <v>152</v>
      </c>
      <c r="E48" s="257"/>
      <c r="F48" s="257"/>
      <c r="G48" s="257"/>
      <c r="H48" s="258"/>
    </row>
    <row r="49" spans="2:8" s="20" customFormat="1" ht="16.5" customHeight="1">
      <c r="B49" s="253"/>
      <c r="C49" s="144" t="s">
        <v>132</v>
      </c>
      <c r="D49" s="254">
        <v>1</v>
      </c>
      <c r="E49" s="255"/>
      <c r="F49" s="145"/>
      <c r="G49" s="145"/>
      <c r="H49" s="98"/>
    </row>
    <row r="52" ht="12.75">
      <c r="C52" s="30" t="s">
        <v>22</v>
      </c>
    </row>
  </sheetData>
  <sheetProtection/>
  <mergeCells count="35">
    <mergeCell ref="F33:G33"/>
    <mergeCell ref="H33:H36"/>
    <mergeCell ref="D34:D36"/>
    <mergeCell ref="E34:E36"/>
    <mergeCell ref="H44:H46"/>
    <mergeCell ref="B17:B18"/>
    <mergeCell ref="B30:B31"/>
    <mergeCell ref="B46:E46"/>
    <mergeCell ref="B44:C44"/>
    <mergeCell ref="B27:B29"/>
    <mergeCell ref="B41:B42"/>
    <mergeCell ref="B24:B26"/>
    <mergeCell ref="B33:B36"/>
    <mergeCell ref="C33:C36"/>
    <mergeCell ref="D33:E33"/>
    <mergeCell ref="B12:B15"/>
    <mergeCell ref="B5:H5"/>
    <mergeCell ref="D12:E12"/>
    <mergeCell ref="D13:D15"/>
    <mergeCell ref="B20:B23"/>
    <mergeCell ref="C12:C15"/>
    <mergeCell ref="E13:E15"/>
    <mergeCell ref="H12:H15"/>
    <mergeCell ref="B9:H9"/>
    <mergeCell ref="B6:H6"/>
    <mergeCell ref="B8:H8"/>
    <mergeCell ref="B47:C47"/>
    <mergeCell ref="F46:G46"/>
    <mergeCell ref="F45:G45"/>
    <mergeCell ref="B45:C45"/>
    <mergeCell ref="B7:H7"/>
    <mergeCell ref="B10:H10"/>
    <mergeCell ref="B11:H11"/>
    <mergeCell ref="F12:G12"/>
    <mergeCell ref="B38:B40"/>
  </mergeCells>
  <printOptions/>
  <pageMargins left="0.3937007874015748" right="0.3937007874015748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">
      <selection activeCell="A1" sqref="A1:J54"/>
    </sheetView>
  </sheetViews>
  <sheetFormatPr defaultColWidth="9.00390625" defaultRowHeight="12.75"/>
  <cols>
    <col min="1" max="1" width="5.875" style="30" customWidth="1"/>
    <col min="2" max="2" width="31.375" style="30" customWidth="1"/>
    <col min="3" max="3" width="33.625" style="30" customWidth="1"/>
    <col min="4" max="4" width="18.375" style="30" customWidth="1"/>
    <col min="5" max="5" width="14.125" style="30" hidden="1" customWidth="1"/>
    <col min="6" max="6" width="14.125" style="30" customWidth="1"/>
    <col min="7" max="7" width="0.875" style="30" customWidth="1"/>
    <col min="8" max="9" width="12.75390625" style="30" customWidth="1"/>
    <col min="10" max="10" width="13.75390625" style="30" customWidth="1"/>
    <col min="11" max="16384" width="9.125" style="30" customWidth="1"/>
  </cols>
  <sheetData>
    <row r="1" spans="2:7" ht="12.75">
      <c r="B1" s="2"/>
      <c r="F1" s="61" t="s">
        <v>59</v>
      </c>
      <c r="G1" s="61"/>
    </row>
    <row r="2" spans="2:10" ht="12.75">
      <c r="B2" s="2"/>
      <c r="F2" s="21" t="s">
        <v>79</v>
      </c>
      <c r="G2" s="21"/>
      <c r="J2" s="9"/>
    </row>
    <row r="3" spans="2:7" ht="12.75">
      <c r="B3" s="2"/>
      <c r="C3" s="707"/>
      <c r="D3" s="707"/>
      <c r="E3" s="707"/>
      <c r="F3" s="30" t="s">
        <v>139</v>
      </c>
      <c r="G3" s="16"/>
    </row>
    <row r="4" spans="2:10" ht="22.5" customHeight="1">
      <c r="B4" s="542" t="s">
        <v>164</v>
      </c>
      <c r="C4" s="542"/>
      <c r="D4" s="542"/>
      <c r="E4" s="542"/>
      <c r="F4" s="542"/>
      <c r="G4" s="542"/>
      <c r="H4" s="542"/>
      <c r="I4" s="542"/>
      <c r="J4" s="542"/>
    </row>
    <row r="5" spans="2:10" s="4" customFormat="1" ht="13.5" customHeight="1">
      <c r="B5" s="542" t="s">
        <v>165</v>
      </c>
      <c r="C5" s="542"/>
      <c r="D5" s="542"/>
      <c r="E5" s="542"/>
      <c r="F5" s="542"/>
      <c r="G5" s="542"/>
      <c r="H5" s="542"/>
      <c r="I5" s="542"/>
      <c r="J5" s="542"/>
    </row>
    <row r="6" spans="2:10" s="4" customFormat="1" ht="12.75" customHeight="1">
      <c r="B6" s="680" t="s">
        <v>26</v>
      </c>
      <c r="C6" s="680"/>
      <c r="D6" s="680"/>
      <c r="E6" s="680"/>
      <c r="F6" s="680"/>
      <c r="G6" s="680"/>
      <c r="H6" s="680"/>
      <c r="I6" s="680"/>
      <c r="J6" s="680"/>
    </row>
    <row r="7" spans="2:10" s="4" customFormat="1" ht="12.75" customHeight="1">
      <c r="B7" s="630" t="s">
        <v>121</v>
      </c>
      <c r="C7" s="630"/>
      <c r="D7" s="630"/>
      <c r="E7" s="630"/>
      <c r="F7" s="630"/>
      <c r="G7" s="630"/>
      <c r="H7" s="630"/>
      <c r="I7" s="630"/>
      <c r="J7" s="630"/>
    </row>
    <row r="8" spans="2:10" ht="15" customHeight="1" thickBot="1">
      <c r="B8" s="630" t="s">
        <v>80</v>
      </c>
      <c r="C8" s="630"/>
      <c r="D8" s="630"/>
      <c r="E8" s="630"/>
      <c r="F8" s="630"/>
      <c r="G8" s="630"/>
      <c r="H8" s="630"/>
      <c r="I8" s="630"/>
      <c r="J8" s="630"/>
    </row>
    <row r="9" spans="2:10" ht="43.5" customHeight="1" thickBot="1">
      <c r="B9" s="686" t="s">
        <v>15</v>
      </c>
      <c r="C9" s="740" t="s">
        <v>16</v>
      </c>
      <c r="D9" s="701" t="s">
        <v>134</v>
      </c>
      <c r="E9" s="687" t="s">
        <v>17</v>
      </c>
      <c r="F9" s="682"/>
      <c r="G9" s="73"/>
      <c r="H9" s="681" t="s">
        <v>83</v>
      </c>
      <c r="I9" s="682"/>
      <c r="J9" s="697" t="s">
        <v>82</v>
      </c>
    </row>
    <row r="10" spans="2:10" ht="12.75" customHeight="1">
      <c r="B10" s="653"/>
      <c r="C10" s="741"/>
      <c r="D10" s="718"/>
      <c r="E10" s="733" t="s">
        <v>50</v>
      </c>
      <c r="F10" s="729" t="s">
        <v>58</v>
      </c>
      <c r="G10" s="71"/>
      <c r="H10" s="64" t="s">
        <v>78</v>
      </c>
      <c r="I10" s="64" t="s">
        <v>73</v>
      </c>
      <c r="J10" s="698"/>
    </row>
    <row r="11" spans="2:10" ht="12.75" customHeight="1">
      <c r="B11" s="653"/>
      <c r="C11" s="741"/>
      <c r="D11" s="718"/>
      <c r="E11" s="734"/>
      <c r="F11" s="730"/>
      <c r="G11" s="68"/>
      <c r="H11" s="74">
        <v>34</v>
      </c>
      <c r="I11" s="74">
        <v>34</v>
      </c>
      <c r="J11" s="698"/>
    </row>
    <row r="12" spans="2:10" ht="26.25" customHeight="1" thickBot="1">
      <c r="B12" s="653"/>
      <c r="C12" s="741"/>
      <c r="D12" s="719"/>
      <c r="E12" s="735"/>
      <c r="F12" s="730"/>
      <c r="G12" s="68"/>
      <c r="H12" s="216" t="s">
        <v>84</v>
      </c>
      <c r="I12" s="216" t="s">
        <v>84</v>
      </c>
      <c r="J12" s="698"/>
    </row>
    <row r="13" spans="2:10" ht="16.5" customHeight="1">
      <c r="B13" s="384"/>
      <c r="C13" s="383"/>
      <c r="D13" s="395" t="s">
        <v>27</v>
      </c>
      <c r="E13" s="233" t="s">
        <v>27</v>
      </c>
      <c r="F13" s="400"/>
      <c r="G13" s="383"/>
      <c r="H13" s="396"/>
      <c r="I13" s="396"/>
      <c r="J13" s="397"/>
    </row>
    <row r="14" spans="2:10" s="1" customFormat="1" ht="15.75" customHeight="1">
      <c r="B14" s="691" t="s">
        <v>56</v>
      </c>
      <c r="C14" s="217" t="s">
        <v>0</v>
      </c>
      <c r="D14" s="409"/>
      <c r="E14" s="84">
        <v>1</v>
      </c>
      <c r="F14" s="242">
        <v>2</v>
      </c>
      <c r="G14" s="62"/>
      <c r="H14" s="97">
        <f aca="true" t="shared" si="0" ref="H14:H32">E14*$H$11</f>
        <v>34</v>
      </c>
      <c r="I14" s="145">
        <f>F14*$I$11</f>
        <v>68</v>
      </c>
      <c r="J14" s="98">
        <f>SUM(H14:I14)</f>
        <v>102</v>
      </c>
    </row>
    <row r="15" spans="2:10" s="1" customFormat="1" ht="15.75" customHeight="1">
      <c r="B15" s="691"/>
      <c r="C15" s="75" t="s">
        <v>1</v>
      </c>
      <c r="D15" s="409"/>
      <c r="E15" s="209">
        <v>3</v>
      </c>
      <c r="F15" s="243">
        <v>3</v>
      </c>
      <c r="G15" s="58"/>
      <c r="H15" s="46">
        <f t="shared" si="0"/>
        <v>102</v>
      </c>
      <c r="I15" s="63">
        <f aca="true" t="shared" si="1" ref="I15:I45">F15*$I$11</f>
        <v>102</v>
      </c>
      <c r="J15" s="60">
        <f aca="true" t="shared" si="2" ref="J15:J45">SUM(H15:I15)</f>
        <v>204</v>
      </c>
    </row>
    <row r="16" spans="2:10" s="1" customFormat="1" ht="15.75" customHeight="1">
      <c r="B16" s="736" t="s">
        <v>57</v>
      </c>
      <c r="C16" s="341" t="s">
        <v>87</v>
      </c>
      <c r="D16" s="410"/>
      <c r="E16" s="84">
        <v>0.5</v>
      </c>
      <c r="F16" s="242">
        <v>0.5</v>
      </c>
      <c r="G16" s="62"/>
      <c r="H16" s="97">
        <f t="shared" si="0"/>
        <v>17</v>
      </c>
      <c r="I16" s="63">
        <f t="shared" si="1"/>
        <v>17</v>
      </c>
      <c r="J16" s="98">
        <f>SUM(H16:I16)</f>
        <v>34</v>
      </c>
    </row>
    <row r="17" spans="2:10" s="1" customFormat="1" ht="15.75" customHeight="1">
      <c r="B17" s="737"/>
      <c r="C17" s="341" t="s">
        <v>88</v>
      </c>
      <c r="D17" s="411"/>
      <c r="E17" s="209">
        <v>0.5</v>
      </c>
      <c r="F17" s="243">
        <v>0.5</v>
      </c>
      <c r="G17" s="58"/>
      <c r="H17" s="46">
        <f t="shared" si="0"/>
        <v>17</v>
      </c>
      <c r="I17" s="63">
        <f t="shared" si="1"/>
        <v>17</v>
      </c>
      <c r="J17" s="60">
        <f>SUM(H17:I17)</f>
        <v>34</v>
      </c>
    </row>
    <row r="18" spans="2:10" s="1" customFormat="1" ht="15.75" customHeight="1">
      <c r="B18" s="45" t="s">
        <v>51</v>
      </c>
      <c r="C18" s="75" t="s">
        <v>46</v>
      </c>
      <c r="D18" s="409"/>
      <c r="E18" s="209">
        <v>3</v>
      </c>
      <c r="F18" s="243">
        <v>3</v>
      </c>
      <c r="G18" s="58"/>
      <c r="H18" s="46">
        <f t="shared" si="0"/>
        <v>102</v>
      </c>
      <c r="I18" s="63">
        <f t="shared" si="1"/>
        <v>102</v>
      </c>
      <c r="J18" s="60">
        <f t="shared" si="2"/>
        <v>204</v>
      </c>
    </row>
    <row r="19" spans="2:10" s="1" customFormat="1" ht="48.75" customHeight="1">
      <c r="B19" s="708" t="s">
        <v>18</v>
      </c>
      <c r="C19" s="711" t="s">
        <v>3</v>
      </c>
      <c r="D19" s="409" t="s">
        <v>133</v>
      </c>
      <c r="E19" s="209">
        <v>2</v>
      </c>
      <c r="F19" s="243">
        <v>4</v>
      </c>
      <c r="G19" s="58"/>
      <c r="H19" s="46">
        <f t="shared" si="0"/>
        <v>68</v>
      </c>
      <c r="I19" s="63">
        <f t="shared" si="1"/>
        <v>136</v>
      </c>
      <c r="J19" s="60">
        <f t="shared" si="2"/>
        <v>204</v>
      </c>
    </row>
    <row r="20" spans="2:10" s="1" customFormat="1" ht="15.75" customHeight="1">
      <c r="B20" s="709"/>
      <c r="C20" s="712"/>
      <c r="D20" s="409" t="s">
        <v>55</v>
      </c>
      <c r="E20" s="209">
        <v>2</v>
      </c>
      <c r="F20" s="243">
        <v>2</v>
      </c>
      <c r="G20" s="58"/>
      <c r="H20" s="46">
        <f t="shared" si="0"/>
        <v>68</v>
      </c>
      <c r="I20" s="63">
        <f t="shared" si="1"/>
        <v>68</v>
      </c>
      <c r="J20" s="60">
        <f t="shared" si="2"/>
        <v>136</v>
      </c>
    </row>
    <row r="21" spans="2:10" s="1" customFormat="1" ht="15.75" customHeight="1">
      <c r="B21" s="710"/>
      <c r="C21" s="132" t="s">
        <v>93</v>
      </c>
      <c r="D21" s="412"/>
      <c r="E21" s="209">
        <v>1</v>
      </c>
      <c r="F21" s="243">
        <v>1</v>
      </c>
      <c r="G21" s="58"/>
      <c r="H21" s="46">
        <f t="shared" si="0"/>
        <v>34</v>
      </c>
      <c r="I21" s="63">
        <f t="shared" si="1"/>
        <v>34</v>
      </c>
      <c r="J21" s="60">
        <f t="shared" si="2"/>
        <v>68</v>
      </c>
    </row>
    <row r="22" spans="2:10" s="1" customFormat="1" ht="15.75" customHeight="1">
      <c r="B22" s="487" t="s">
        <v>52</v>
      </c>
      <c r="C22" s="714" t="s">
        <v>4</v>
      </c>
      <c r="D22" s="132" t="s">
        <v>117</v>
      </c>
      <c r="E22" s="716">
        <v>2</v>
      </c>
      <c r="F22" s="738">
        <v>2</v>
      </c>
      <c r="G22" s="58"/>
      <c r="H22" s="742">
        <f t="shared" si="0"/>
        <v>68</v>
      </c>
      <c r="I22" s="742">
        <f t="shared" si="1"/>
        <v>68</v>
      </c>
      <c r="J22" s="744">
        <f t="shared" si="2"/>
        <v>136</v>
      </c>
    </row>
    <row r="23" spans="2:10" s="1" customFormat="1" ht="15.75" customHeight="1">
      <c r="B23" s="713"/>
      <c r="C23" s="715"/>
      <c r="D23" s="75" t="s">
        <v>118</v>
      </c>
      <c r="E23" s="717"/>
      <c r="F23" s="739"/>
      <c r="G23" s="58"/>
      <c r="H23" s="743"/>
      <c r="I23" s="743"/>
      <c r="J23" s="745"/>
    </row>
    <row r="24" spans="2:10" s="1" customFormat="1" ht="30.75" customHeight="1">
      <c r="B24" s="713"/>
      <c r="C24" s="75" t="s">
        <v>21</v>
      </c>
      <c r="D24" s="409"/>
      <c r="E24" s="209">
        <v>2</v>
      </c>
      <c r="F24" s="243">
        <v>2</v>
      </c>
      <c r="G24" s="58"/>
      <c r="H24" s="46">
        <f t="shared" si="0"/>
        <v>68</v>
      </c>
      <c r="I24" s="63">
        <f t="shared" si="1"/>
        <v>68</v>
      </c>
      <c r="J24" s="60">
        <f t="shared" si="2"/>
        <v>136</v>
      </c>
    </row>
    <row r="25" spans="2:10" s="1" customFormat="1" ht="15.75" customHeight="1">
      <c r="B25" s="488"/>
      <c r="C25" s="75" t="s">
        <v>5</v>
      </c>
      <c r="D25" s="409"/>
      <c r="E25" s="209">
        <v>1</v>
      </c>
      <c r="F25" s="243">
        <v>1</v>
      </c>
      <c r="G25" s="58"/>
      <c r="H25" s="46">
        <f t="shared" si="0"/>
        <v>34</v>
      </c>
      <c r="I25" s="63">
        <f t="shared" si="1"/>
        <v>34</v>
      </c>
      <c r="J25" s="60">
        <f t="shared" si="2"/>
        <v>68</v>
      </c>
    </row>
    <row r="26" spans="2:10" s="1" customFormat="1" ht="15.75" customHeight="1">
      <c r="B26" s="690" t="s">
        <v>53</v>
      </c>
      <c r="C26" s="75" t="s">
        <v>8</v>
      </c>
      <c r="D26" s="409"/>
      <c r="E26" s="209">
        <v>1</v>
      </c>
      <c r="F26" s="243">
        <v>1</v>
      </c>
      <c r="G26" s="58"/>
      <c r="H26" s="46">
        <f t="shared" si="0"/>
        <v>34</v>
      </c>
      <c r="I26" s="63">
        <f t="shared" si="1"/>
        <v>34</v>
      </c>
      <c r="J26" s="60">
        <f t="shared" si="2"/>
        <v>68</v>
      </c>
    </row>
    <row r="27" spans="2:10" s="1" customFormat="1" ht="15.75" customHeight="1">
      <c r="B27" s="691"/>
      <c r="C27" s="75" t="s">
        <v>7</v>
      </c>
      <c r="D27" s="409"/>
      <c r="E27" s="209">
        <v>2</v>
      </c>
      <c r="F27" s="243">
        <v>1</v>
      </c>
      <c r="G27" s="58"/>
      <c r="H27" s="46">
        <f t="shared" si="0"/>
        <v>68</v>
      </c>
      <c r="I27" s="63">
        <f t="shared" si="1"/>
        <v>34</v>
      </c>
      <c r="J27" s="60">
        <f t="shared" si="2"/>
        <v>102</v>
      </c>
    </row>
    <row r="28" spans="2:10" s="1" customFormat="1" ht="15.75" customHeight="1">
      <c r="B28" s="691"/>
      <c r="C28" s="75" t="s">
        <v>6</v>
      </c>
      <c r="D28" s="409"/>
      <c r="E28" s="209">
        <v>2</v>
      </c>
      <c r="F28" s="243">
        <v>2</v>
      </c>
      <c r="G28" s="58"/>
      <c r="H28" s="46">
        <f t="shared" si="0"/>
        <v>68</v>
      </c>
      <c r="I28" s="63">
        <f t="shared" si="1"/>
        <v>68</v>
      </c>
      <c r="J28" s="60">
        <f t="shared" si="2"/>
        <v>136</v>
      </c>
    </row>
    <row r="29" spans="2:10" s="1" customFormat="1" ht="17.25" customHeight="1" hidden="1">
      <c r="B29" s="692"/>
      <c r="C29" s="75" t="s">
        <v>125</v>
      </c>
      <c r="D29" s="409"/>
      <c r="E29" s="209">
        <v>1</v>
      </c>
      <c r="F29" s="243"/>
      <c r="G29" s="210"/>
      <c r="H29" s="46">
        <f t="shared" si="0"/>
        <v>34</v>
      </c>
      <c r="I29" s="63"/>
      <c r="J29" s="60">
        <f t="shared" si="2"/>
        <v>34</v>
      </c>
    </row>
    <row r="30" spans="2:10" s="1" customFormat="1" ht="22.5" customHeight="1">
      <c r="B30" s="690" t="s">
        <v>61</v>
      </c>
      <c r="C30" s="75" t="s">
        <v>12</v>
      </c>
      <c r="D30" s="409"/>
      <c r="E30" s="209">
        <v>3</v>
      </c>
      <c r="F30" s="243">
        <v>3</v>
      </c>
      <c r="G30" s="58"/>
      <c r="H30" s="46">
        <f t="shared" si="0"/>
        <v>102</v>
      </c>
      <c r="I30" s="63">
        <f t="shared" si="1"/>
        <v>102</v>
      </c>
      <c r="J30" s="60">
        <f t="shared" si="2"/>
        <v>204</v>
      </c>
    </row>
    <row r="31" spans="2:10" s="1" customFormat="1" ht="22.5" customHeight="1">
      <c r="B31" s="691"/>
      <c r="C31" s="128" t="s">
        <v>11</v>
      </c>
      <c r="D31" s="385"/>
      <c r="E31" s="407">
        <v>1</v>
      </c>
      <c r="F31" s="402">
        <v>1</v>
      </c>
      <c r="G31" s="129"/>
      <c r="H31" s="130">
        <f t="shared" si="0"/>
        <v>34</v>
      </c>
      <c r="I31" s="131">
        <f t="shared" si="1"/>
        <v>34</v>
      </c>
      <c r="J31" s="52">
        <f t="shared" si="2"/>
        <v>68</v>
      </c>
    </row>
    <row r="32" spans="2:10" s="1" customFormat="1" ht="15.75" customHeight="1">
      <c r="B32" s="230"/>
      <c r="C32" s="342" t="s">
        <v>94</v>
      </c>
      <c r="D32" s="387"/>
      <c r="E32" s="209">
        <v>1</v>
      </c>
      <c r="F32" s="243">
        <v>1</v>
      </c>
      <c r="G32" s="209"/>
      <c r="H32" s="46">
        <f t="shared" si="0"/>
        <v>34</v>
      </c>
      <c r="I32" s="63">
        <f t="shared" si="1"/>
        <v>34</v>
      </c>
      <c r="J32" s="60">
        <f t="shared" si="2"/>
        <v>68</v>
      </c>
    </row>
    <row r="33" spans="2:10" s="1" customFormat="1" ht="15.75" customHeight="1" thickBot="1">
      <c r="B33" s="229"/>
      <c r="C33" s="413" t="s">
        <v>13</v>
      </c>
      <c r="D33" s="414"/>
      <c r="E33" s="408">
        <f aca="true" t="shared" si="3" ref="E33:J33">SUM(E14:E32)</f>
        <v>29</v>
      </c>
      <c r="F33" s="406">
        <f t="shared" si="3"/>
        <v>30</v>
      </c>
      <c r="G33" s="415">
        <f t="shared" si="3"/>
        <v>0</v>
      </c>
      <c r="H33" s="415">
        <f t="shared" si="3"/>
        <v>986</v>
      </c>
      <c r="I33" s="415">
        <f t="shared" si="3"/>
        <v>1020</v>
      </c>
      <c r="J33" s="415">
        <f t="shared" si="3"/>
        <v>2006</v>
      </c>
    </row>
    <row r="34" spans="2:10" ht="43.5" customHeight="1" thickBot="1">
      <c r="B34" s="686" t="s">
        <v>15</v>
      </c>
      <c r="C34" s="740" t="s">
        <v>16</v>
      </c>
      <c r="D34" s="701" t="s">
        <v>134</v>
      </c>
      <c r="E34" s="687" t="s">
        <v>17</v>
      </c>
      <c r="F34" s="682"/>
      <c r="G34" s="73"/>
      <c r="H34" s="681" t="s">
        <v>83</v>
      </c>
      <c r="I34" s="682"/>
      <c r="J34" s="697" t="s">
        <v>82</v>
      </c>
    </row>
    <row r="35" spans="2:10" ht="12.75" customHeight="1">
      <c r="B35" s="653"/>
      <c r="C35" s="741"/>
      <c r="D35" s="718"/>
      <c r="E35" s="733" t="s">
        <v>50</v>
      </c>
      <c r="F35" s="729" t="s">
        <v>58</v>
      </c>
      <c r="G35" s="71"/>
      <c r="H35" s="64" t="s">
        <v>78</v>
      </c>
      <c r="I35" s="64" t="s">
        <v>73</v>
      </c>
      <c r="J35" s="698"/>
    </row>
    <row r="36" spans="2:10" ht="12.75" customHeight="1">
      <c r="B36" s="653"/>
      <c r="C36" s="741"/>
      <c r="D36" s="718"/>
      <c r="E36" s="734"/>
      <c r="F36" s="730"/>
      <c r="G36" s="68"/>
      <c r="H36" s="74">
        <v>34</v>
      </c>
      <c r="I36" s="74">
        <v>34</v>
      </c>
      <c r="J36" s="698"/>
    </row>
    <row r="37" spans="2:10" ht="26.25" customHeight="1" thickBot="1">
      <c r="B37" s="653"/>
      <c r="C37" s="741"/>
      <c r="D37" s="719"/>
      <c r="E37" s="735"/>
      <c r="F37" s="730"/>
      <c r="G37" s="68"/>
      <c r="H37" s="216" t="s">
        <v>84</v>
      </c>
      <c r="I37" s="216" t="s">
        <v>84</v>
      </c>
      <c r="J37" s="698"/>
    </row>
    <row r="38" spans="2:10" s="1" customFormat="1" ht="21.75" customHeight="1">
      <c r="B38" s="231"/>
      <c r="C38" s="232"/>
      <c r="D38" s="398" t="s">
        <v>34</v>
      </c>
      <c r="E38" s="233" t="s">
        <v>34</v>
      </c>
      <c r="F38" s="236"/>
      <c r="G38" s="233"/>
      <c r="H38" s="234"/>
      <c r="I38" s="234"/>
      <c r="J38" s="235"/>
    </row>
    <row r="39" spans="2:10" s="1" customFormat="1" ht="15.75" customHeight="1">
      <c r="B39" s="722" t="s">
        <v>126</v>
      </c>
      <c r="C39" s="416" t="s">
        <v>100</v>
      </c>
      <c r="D39" s="417"/>
      <c r="E39" s="84">
        <v>1</v>
      </c>
      <c r="F39" s="242">
        <v>1</v>
      </c>
      <c r="G39" s="84"/>
      <c r="H39" s="97">
        <f>E39*$H$11</f>
        <v>34</v>
      </c>
      <c r="I39" s="145">
        <f t="shared" si="1"/>
        <v>34</v>
      </c>
      <c r="J39" s="98">
        <f t="shared" si="2"/>
        <v>68</v>
      </c>
    </row>
    <row r="40" spans="2:10" s="1" customFormat="1" ht="15.75" customHeight="1">
      <c r="B40" s="723"/>
      <c r="C40" s="419" t="s">
        <v>99</v>
      </c>
      <c r="D40" s="420"/>
      <c r="E40" s="84">
        <v>1</v>
      </c>
      <c r="F40" s="242">
        <v>1</v>
      </c>
      <c r="G40" s="84"/>
      <c r="H40" s="46">
        <f>E40*$H$11</f>
        <v>34</v>
      </c>
      <c r="I40" s="63">
        <f t="shared" si="1"/>
        <v>34</v>
      </c>
      <c r="J40" s="60">
        <f t="shared" si="2"/>
        <v>68</v>
      </c>
    </row>
    <row r="41" spans="2:10" s="1" customFormat="1" ht="15.75" customHeight="1">
      <c r="B41" s="724"/>
      <c r="C41" s="419" t="s">
        <v>151</v>
      </c>
      <c r="D41" s="420"/>
      <c r="E41" s="84"/>
      <c r="F41" s="242">
        <v>1</v>
      </c>
      <c r="G41" s="84"/>
      <c r="H41" s="46"/>
      <c r="I41" s="63"/>
      <c r="J41" s="60"/>
    </row>
    <row r="42" spans="2:10" s="20" customFormat="1" ht="32.25" customHeight="1">
      <c r="B42" s="421" t="s">
        <v>23</v>
      </c>
      <c r="C42" s="422" t="s">
        <v>127</v>
      </c>
      <c r="D42" s="417"/>
      <c r="E42" s="93"/>
      <c r="F42" s="403">
        <v>1</v>
      </c>
      <c r="G42" s="83"/>
      <c r="H42" s="46">
        <f>E42*$H$11</f>
        <v>0</v>
      </c>
      <c r="I42" s="63">
        <f t="shared" si="1"/>
        <v>34</v>
      </c>
      <c r="J42" s="60">
        <f t="shared" si="2"/>
        <v>34</v>
      </c>
    </row>
    <row r="43" spans="2:10" s="20" customFormat="1" ht="33.75" customHeight="1">
      <c r="B43" s="722" t="s">
        <v>25</v>
      </c>
      <c r="C43" s="423" t="s">
        <v>130</v>
      </c>
      <c r="D43" s="424"/>
      <c r="E43" s="209">
        <v>1</v>
      </c>
      <c r="F43" s="243">
        <v>1</v>
      </c>
      <c r="G43" s="209"/>
      <c r="H43" s="46">
        <f>E43*$H$11</f>
        <v>34</v>
      </c>
      <c r="I43" s="131">
        <f t="shared" si="1"/>
        <v>34</v>
      </c>
      <c r="J43" s="60">
        <f t="shared" si="2"/>
        <v>68</v>
      </c>
    </row>
    <row r="44" spans="2:10" s="20" customFormat="1" ht="33.75" customHeight="1">
      <c r="B44" s="723"/>
      <c r="C44" s="423" t="s">
        <v>129</v>
      </c>
      <c r="D44" s="425"/>
      <c r="E44" s="84"/>
      <c r="F44" s="242">
        <v>1</v>
      </c>
      <c r="G44" s="84"/>
      <c r="H44" s="46">
        <f>E44*$H$11</f>
        <v>0</v>
      </c>
      <c r="I44" s="46">
        <f t="shared" si="1"/>
        <v>34</v>
      </c>
      <c r="J44" s="60">
        <f t="shared" si="2"/>
        <v>34</v>
      </c>
    </row>
    <row r="45" spans="2:10" s="20" customFormat="1" ht="33.75" customHeight="1">
      <c r="B45" s="724"/>
      <c r="C45" s="423" t="s">
        <v>128</v>
      </c>
      <c r="D45" s="425"/>
      <c r="E45" s="84"/>
      <c r="F45" s="242">
        <v>1</v>
      </c>
      <c r="G45" s="408"/>
      <c r="H45" s="130">
        <f>E45*$H$11</f>
        <v>0</v>
      </c>
      <c r="I45" s="429">
        <f t="shared" si="1"/>
        <v>34</v>
      </c>
      <c r="J45" s="52">
        <f t="shared" si="2"/>
        <v>34</v>
      </c>
    </row>
    <row r="46" spans="2:10" s="20" customFormat="1" ht="18.75" customHeight="1" thickBot="1">
      <c r="B46" s="418"/>
      <c r="C46" s="426" t="s">
        <v>13</v>
      </c>
      <c r="D46" s="426"/>
      <c r="E46" s="399">
        <f aca="true" t="shared" si="4" ref="E46:J46">SUM(E39:E45)</f>
        <v>3</v>
      </c>
      <c r="F46" s="399">
        <f t="shared" si="4"/>
        <v>7</v>
      </c>
      <c r="G46" s="430">
        <f t="shared" si="4"/>
        <v>0</v>
      </c>
      <c r="H46" s="431">
        <f t="shared" si="4"/>
        <v>102</v>
      </c>
      <c r="I46" s="431">
        <f t="shared" si="4"/>
        <v>204</v>
      </c>
      <c r="J46" s="432">
        <f t="shared" si="4"/>
        <v>306</v>
      </c>
    </row>
    <row r="47" spans="2:10" s="1" customFormat="1" ht="21" customHeight="1" thickBot="1">
      <c r="B47" s="727" t="s">
        <v>13</v>
      </c>
      <c r="C47" s="728"/>
      <c r="D47" s="427"/>
      <c r="E47" s="241">
        <f>E33+E46</f>
        <v>32</v>
      </c>
      <c r="F47" s="404">
        <f>F33+F46</f>
        <v>37</v>
      </c>
      <c r="G47" s="99"/>
      <c r="H47" s="99">
        <f>SUM(H14:H45)</f>
        <v>2108</v>
      </c>
      <c r="I47" s="99">
        <f>SUM(I14:I45)</f>
        <v>2278</v>
      </c>
      <c r="J47" s="704">
        <f>H47+I47</f>
        <v>4386</v>
      </c>
    </row>
    <row r="48" spans="2:10" s="8" customFormat="1" ht="21" customHeight="1" thickBot="1">
      <c r="B48" s="466" t="s">
        <v>49</v>
      </c>
      <c r="C48" s="467"/>
      <c r="D48" s="23"/>
      <c r="E48" s="382">
        <v>37</v>
      </c>
      <c r="F48" s="405">
        <v>37</v>
      </c>
      <c r="G48" s="23"/>
      <c r="H48" s="462" t="s">
        <v>89</v>
      </c>
      <c r="I48" s="463"/>
      <c r="J48" s="705"/>
    </row>
    <row r="49" spans="2:10" ht="21" customHeight="1" thickBot="1">
      <c r="B49" s="699" t="s">
        <v>92</v>
      </c>
      <c r="C49" s="725"/>
      <c r="D49" s="725"/>
      <c r="E49" s="725"/>
      <c r="F49" s="726"/>
      <c r="G49" s="82"/>
      <c r="H49" s="731" t="s">
        <v>81</v>
      </c>
      <c r="I49" s="732"/>
      <c r="J49" s="705"/>
    </row>
    <row r="50" spans="2:10" ht="53.25" customHeight="1" thickBot="1">
      <c r="B50" s="720" t="s">
        <v>109</v>
      </c>
      <c r="C50" s="721"/>
      <c r="D50" s="265"/>
      <c r="E50" s="140" t="s">
        <v>110</v>
      </c>
      <c r="F50" s="244" t="s">
        <v>112</v>
      </c>
      <c r="H50" s="3"/>
      <c r="I50" s="433"/>
      <c r="J50" s="141"/>
    </row>
    <row r="51" spans="2:10" s="20" customFormat="1" ht="13.5" customHeight="1">
      <c r="B51" s="224"/>
      <c r="C51" s="236"/>
      <c r="D51" s="440"/>
      <c r="E51" s="233" t="s">
        <v>123</v>
      </c>
      <c r="F51" s="225"/>
      <c r="G51" s="437"/>
      <c r="H51" s="339"/>
      <c r="I51" s="269"/>
      <c r="J51" s="438"/>
    </row>
    <row r="52" spans="2:10" s="20" customFormat="1" ht="13.5" customHeight="1">
      <c r="B52" s="238"/>
      <c r="C52" s="239"/>
      <c r="D52" s="240"/>
      <c r="E52" s="339">
        <v>1</v>
      </c>
      <c r="F52" s="401"/>
      <c r="G52" s="438"/>
      <c r="H52" s="339"/>
      <c r="I52" s="269"/>
      <c r="J52" s="438"/>
    </row>
    <row r="53" spans="2:10" s="20" customFormat="1" ht="13.5" customHeight="1" thickBot="1">
      <c r="B53" s="226"/>
      <c r="C53" s="237"/>
      <c r="D53" s="223"/>
      <c r="E53" s="340"/>
      <c r="F53" s="243"/>
      <c r="G53" s="439"/>
      <c r="H53" s="340"/>
      <c r="I53" s="268"/>
      <c r="J53" s="442"/>
    </row>
    <row r="54" spans="2:10" s="20" customFormat="1" ht="21" customHeight="1" thickBot="1">
      <c r="B54" s="227"/>
      <c r="C54" s="428" t="s">
        <v>13</v>
      </c>
      <c r="D54" s="428"/>
      <c r="E54" s="228">
        <f aca="true" t="shared" si="5" ref="E54:J54">SUM(E52:E53)</f>
        <v>1</v>
      </c>
      <c r="F54" s="406">
        <f t="shared" si="5"/>
        <v>0</v>
      </c>
      <c r="G54" s="436">
        <f t="shared" si="5"/>
        <v>0</v>
      </c>
      <c r="H54" s="441">
        <f t="shared" si="5"/>
        <v>0</v>
      </c>
      <c r="I54" s="266">
        <f t="shared" si="5"/>
        <v>0</v>
      </c>
      <c r="J54" s="439">
        <f t="shared" si="5"/>
        <v>0</v>
      </c>
    </row>
    <row r="57" ht="12.75">
      <c r="C57" s="30" t="s">
        <v>22</v>
      </c>
    </row>
  </sheetData>
  <sheetProtection/>
  <mergeCells count="44">
    <mergeCell ref="I22:I23"/>
    <mergeCell ref="J22:J23"/>
    <mergeCell ref="B34:B37"/>
    <mergeCell ref="C34:C37"/>
    <mergeCell ref="D34:D37"/>
    <mergeCell ref="E34:F34"/>
    <mergeCell ref="H34:I34"/>
    <mergeCell ref="J34:J37"/>
    <mergeCell ref="E35:E37"/>
    <mergeCell ref="B7:J7"/>
    <mergeCell ref="B8:J8"/>
    <mergeCell ref="B9:B12"/>
    <mergeCell ref="C9:C12"/>
    <mergeCell ref="E9:F9"/>
    <mergeCell ref="H9:I9"/>
    <mergeCell ref="J9:J12"/>
    <mergeCell ref="H48:I48"/>
    <mergeCell ref="J47:J49"/>
    <mergeCell ref="H49:I49"/>
    <mergeCell ref="B30:B31"/>
    <mergeCell ref="E10:E12"/>
    <mergeCell ref="F10:F12"/>
    <mergeCell ref="B14:B15"/>
    <mergeCell ref="B16:B17"/>
    <mergeCell ref="F22:F23"/>
    <mergeCell ref="H22:H23"/>
    <mergeCell ref="B50:C50"/>
    <mergeCell ref="B26:B29"/>
    <mergeCell ref="B43:B45"/>
    <mergeCell ref="B48:C48"/>
    <mergeCell ref="B49:F49"/>
    <mergeCell ref="B47:C47"/>
    <mergeCell ref="B39:B41"/>
    <mergeCell ref="F35:F37"/>
    <mergeCell ref="C3:E3"/>
    <mergeCell ref="B19:B21"/>
    <mergeCell ref="C19:C20"/>
    <mergeCell ref="B22:B25"/>
    <mergeCell ref="C22:C23"/>
    <mergeCell ref="E22:E23"/>
    <mergeCell ref="D9:D12"/>
    <mergeCell ref="B4:J4"/>
    <mergeCell ref="B5:J5"/>
    <mergeCell ref="B6:J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математика</dc:creator>
  <cp:keywords/>
  <dc:description/>
  <cp:lastModifiedBy>Пользователь Windows</cp:lastModifiedBy>
  <cp:lastPrinted>2023-09-05T13:16:14Z</cp:lastPrinted>
  <dcterms:created xsi:type="dcterms:W3CDTF">2010-09-16T12:59:54Z</dcterms:created>
  <dcterms:modified xsi:type="dcterms:W3CDTF">2023-09-16T09:36:33Z</dcterms:modified>
  <cp:category/>
  <cp:version/>
  <cp:contentType/>
  <cp:contentStatus/>
</cp:coreProperties>
</file>